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<sst xmlns="http://schemas.openxmlformats.org/spreadsheetml/2006/main" count="389" uniqueCount="279">
  <si>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</si>
  <si>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</si>
  <si>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</si>
  <si>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</si>
  <si>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</si>
  <si>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</si>
  <si>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</si>
  <si>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</si>
  <si>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</si>
  <si>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</si>
  <si>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</si>
  <si>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</si>
  <si>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</si>
  <si>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</si>
  <si>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</si>
  <si>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</si>
  <si>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</si>
  <si>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</si>
  <si>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</si>
  <si>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</si>
  <si>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</si>
  <si>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</si>
  <si>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</si>
  <si>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</si>
  <si>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</si>
  <si>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</si>
  <si>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</si>
  <si>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</si>
  <si>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</si>
  <si>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</si>
  <si>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</si>
  <si>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</si>
  <si>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</si>
  <si>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</si>
  <si>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</si>
  <si>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</si>
  <si>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</si>
  <si>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</si>
  <si>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</si>
  <si>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</si>
  <si>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</si>
  <si>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</si>
  <si>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</si>
  <si>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</si>
  <si>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</si>
  <si>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</si>
  <si>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</si>
  <si>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</si>
  <si>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</si>
  <si>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</si>
  <si>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</si>
  <si>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</si>
  <si>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</si>
  <si>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</si>
  <si>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</si>
  <si>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</si>
  <si>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</si>
  <si>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</si>
  <si>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</si>
  <si>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</si>
  <si>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</si>
  <si>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</si>
  <si>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</si>
  <si>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</si>
  <si>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</si>
  <si>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</si>
  <si>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</si>
  <si>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</si>
  <si>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</si>
  <si>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</si>
  <si>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</si>
  <si>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</si>
  <si>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</si>
  <si>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</si>
  <si>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</si>
  <si>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</si>
  <si>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</si>
  <si>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</si>
  <si>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</si>
  <si>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</si>
  <si>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</si>
  <si>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</si>
  <si>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</si>
  <si>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</si>
  <si>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</si>
  <si>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</si>
  <si>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</si>
  <si>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</si>
  <si>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</si>
  <si>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</si>
  <si>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</si>
  <si>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</si>
  <si>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</si>
  <si>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</si>
  <si>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</si>
  <si>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</si>
  <si>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</si>
  <si>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</si>
  <si>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</si>
  <si>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</si>
  <si>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</si>
  <si>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</si>
  <si>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</si>
  <si>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</si>
  <si>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</si>
  <si>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</si>
  <si>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</si>
  <si>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</si>
  <si>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</si>
  <si>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</si>
  <si>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</si>
  <si>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</si>
  <si>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</si>
  <si>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</si>
  <si>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</si>
  <si>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</si>
  <si>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</si>
  <si>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</si>
  <si>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</si>
  <si>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</si>
  <si>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</si>
  <si>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</si>
  <si>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</si>
  <si>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</si>
  <si>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</si>
  <si>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</si>
  <si>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</si>
  <si>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</si>
  <si>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</si>
  <si>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</si>
  <si>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</si>
  <si>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</si>
  <si>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</si>
  <si>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</si>
  <si>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</si>
  <si>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</si>
  <si>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</si>
  <si>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</si>
  <si>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</si>
  <si>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</si>
  <si>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</si>
  <si>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</si>
  <si>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</si>
  <si>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</si>
  <si>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</si>
  <si>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</si>
  <si>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</si>
  <si>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</si>
  <si>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</si>
  <si>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</si>
  <si>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</si>
  <si>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</si>
  <si>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</si>
  <si>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</si>
  <si>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</si>
  <si>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</si>
  <si>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</si>
  <si>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</si>
  <si>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</si>
  <si>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</si>
  <si>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</si>
  <si>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</si>
  <si>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</si>
  <si>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</si>
  <si>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</si>
  <si>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</si>
  <si>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</si>
  <si>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</si>
  <si>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</si>
  <si>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</si>
  <si>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</si>
  <si>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</si>
  <si>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</si>
  <si>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</si>
  <si>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</si>
  <si>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</si>
  <si>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</si>
  <si>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</si>
  <si>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</si>
  <si>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</si>
  <si>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</si>
  <si>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</si>
  <si>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</si>
  <si>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</si>
  <si>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</si>
  <si>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</si>
  <si>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</si>
  <si>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</si>
  <si>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</si>
  <si>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</si>
  <si>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</si>
  <si>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</si>
  <si>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</si>
  <si>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</si>
  <si>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</si>
  <si>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t>В.Д. Кассов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</si>
  <si>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</si>
  <si>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</si>
  <si>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</si>
  <si>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</si>
  <si>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</si>
  <si>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</si>
  <si>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</si>
  <si>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</si>
  <si>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</si>
  <si>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</si>
  <si>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</si>
  <si>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</si>
  <si>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</si>
  <si>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</si>
  <si>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</si>
  <si>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</si>
  <si>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</si>
  <si>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</si>
  <si>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</si>
  <si>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</si>
  <si>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</si>
  <si>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</si>
  <si>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</si>
  <si>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</si>
  <si>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</si>
  <si>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</si>
  <si>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</si>
  <si>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</si>
  <si>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</si>
  <si>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</si>
  <si>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</si>
  <si>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</si>
  <si>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</si>
  <si>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</si>
  <si>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</si>
  <si>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</si>
  <si>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</si>
  <si>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</si>
  <si>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</si>
  <si>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</si>
  <si>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</si>
  <si>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</si>
  <si>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</si>
  <si>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</si>
  <si>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</si>
  <si>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</si>
  <si>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</si>
  <si>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</si>
  <si>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</si>
  <si>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</si>
  <si>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</si>
  <si>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</si>
  <si>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</si>
  <si>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</si>
  <si>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</si>
  <si>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</si>
  <si>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</si>
  <si>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</si>
  <si>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</si>
  <si>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Форма атестації (екзамен, дипломний проект (робота))</t>
  </si>
  <si>
    <t>2.2.9</t>
  </si>
  <si>
    <t>Методи сиснтезу апаратних засобів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</si>
  <si>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</si>
  <si>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</si>
  <si>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</si>
  <si>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</si>
  <si>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</si>
  <si>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</si>
  <si>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</si>
  <si>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</si>
  <si>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</si>
  <si>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План освітнього процесу на 2021-2022 н.р.    АКІТ-1,4</t>
  </si>
  <si>
    <t>1.3.2</t>
  </si>
  <si>
    <t>Переддипломна практика</t>
  </si>
  <si>
    <t>О.В. Разживін</t>
  </si>
  <si>
    <t>"      "                          2021 р.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</si>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</sst>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_-;\-* #,##0_-;\ &quot;&quot;_-;_-@_-"/>
    <numFmt numFmtId="171" formatCode="#,##0;\-* #,##0_-;\ &quot;&quot;_-;_-@_-"/>
    <numFmt numFmtId="172" formatCode="0.0"/>
    <numFmt numFmtId="173" formatCode="#,##0_-;\-* #,##0_-;\ _-;_-@_-"/>
    <numFmt numFmtId="174" formatCode="#,##0;\-* #,##0_-;\ _-;_-@_-"/>
    <numFmt numFmtId="175" formatCode="#,##0_ ;\-#,##0\ "/>
  </numFmts>
  <fonts count="7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605">
    <xf numFmtId="0" fontId="0" fillId="0" borderId="0" xfId="0" applyAlignment="1">
      <alignment/>
    </xf>
    <xf numFmtId="170" fontId="7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0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/>
    </xf>
    <xf numFmtId="171" fontId="1" fillId="0" borderId="14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vertical="center"/>
      <protection/>
    </xf>
    <xf numFmtId="170" fontId="1" fillId="0" borderId="13" xfId="0" applyNumberFormat="1" applyFont="1" applyFill="1" applyBorder="1" applyAlignment="1" applyProtection="1">
      <alignment vertical="center"/>
      <protection/>
    </xf>
    <xf numFmtId="170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18" xfId="0" applyNumberFormat="1" applyFont="1" applyFill="1" applyBorder="1" applyAlignment="1" applyProtection="1">
      <alignment horizontal="center" vertical="center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17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171" fontId="1" fillId="0" borderId="17" xfId="0" applyNumberFormat="1" applyFont="1" applyFill="1" applyBorder="1" applyAlignment="1" applyProtection="1">
      <alignment horizontal="center" vertical="center"/>
      <protection/>
    </xf>
    <xf numFmtId="17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0" fontId="1" fillId="0" borderId="29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horizontal="center" vertical="center"/>
      <protection/>
    </xf>
    <xf numFmtId="172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0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7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0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46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>
      <alignment horizontal="center" vertical="center" wrapText="1"/>
    </xf>
    <xf numFmtId="172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0" fontId="1" fillId="0" borderId="49" xfId="0" applyNumberFormat="1" applyFont="1" applyFill="1" applyBorder="1" applyAlignment="1" applyProtection="1">
      <alignment horizontal="center" vertical="center"/>
      <protection/>
    </xf>
    <xf numFmtId="172" fontId="5" fillId="0" borderId="50" xfId="0" applyNumberFormat="1" applyFont="1" applyFill="1" applyBorder="1" applyAlignment="1">
      <alignment horizontal="center" vertical="center" wrapText="1"/>
    </xf>
    <xf numFmtId="17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172" fontId="5" fillId="0" borderId="20" xfId="0" applyNumberFormat="1" applyFont="1" applyFill="1" applyBorder="1" applyAlignment="1" applyProtection="1">
      <alignment horizontal="center" vertical="center"/>
      <protection/>
    </xf>
    <xf numFmtId="172" fontId="5" fillId="0" borderId="51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/>
      <protection/>
    </xf>
    <xf numFmtId="172" fontId="5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52" xfId="0" applyNumberFormat="1" applyFont="1" applyFill="1" applyBorder="1" applyAlignment="1" applyProtection="1">
      <alignment horizontal="center" vertical="center"/>
      <protection/>
    </xf>
    <xf numFmtId="172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72" fontId="5" fillId="0" borderId="4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7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2" fontId="5" fillId="0" borderId="53" xfId="0" applyNumberFormat="1" applyFont="1" applyFill="1" applyBorder="1" applyAlignment="1">
      <alignment horizontal="center" vertical="center" wrapText="1"/>
    </xf>
    <xf numFmtId="172" fontId="5" fillId="0" borderId="54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0" fontId="1" fillId="0" borderId="58" xfId="0" applyNumberFormat="1" applyFont="1" applyFill="1" applyBorder="1" applyAlignment="1" applyProtection="1">
      <alignment horizontal="center" vertical="center"/>
      <protection/>
    </xf>
    <xf numFmtId="170" fontId="1" fillId="0" borderId="55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4" fontId="1" fillId="0" borderId="58" xfId="0" applyNumberFormat="1" applyFont="1" applyFill="1" applyBorder="1" applyAlignment="1" applyProtection="1">
      <alignment horizontal="center" vertical="center"/>
      <protection/>
    </xf>
    <xf numFmtId="17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0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59" xfId="0" applyNumberFormat="1" applyFont="1" applyFill="1" applyBorder="1" applyAlignment="1" applyProtection="1">
      <alignment vertical="center"/>
      <protection/>
    </xf>
    <xf numFmtId="171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36" xfId="0" applyNumberFormat="1" applyFont="1" applyFill="1" applyBorder="1" applyAlignment="1" applyProtection="1">
      <alignment vertical="center"/>
      <protection/>
    </xf>
    <xf numFmtId="171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60" xfId="0" applyNumberFormat="1" applyFont="1" applyFill="1" applyBorder="1" applyAlignment="1" applyProtection="1">
      <alignment horizontal="center" vertical="center"/>
      <protection/>
    </xf>
    <xf numFmtId="172" fontId="5" fillId="0" borderId="34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2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2" fontId="5" fillId="0" borderId="53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75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2" fontId="1" fillId="0" borderId="66" xfId="0" applyNumberFormat="1" applyFont="1" applyFill="1" applyBorder="1" applyAlignment="1" applyProtection="1">
      <alignment horizontal="center" vertical="center"/>
      <protection/>
    </xf>
    <xf numFmtId="170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2" fontId="5" fillId="0" borderId="64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74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0" fontId="1" fillId="0" borderId="34" xfId="0" applyNumberFormat="1" applyFont="1" applyFill="1" applyBorder="1" applyAlignment="1" applyProtection="1">
      <alignment horizontal="center" vertical="center" wrapText="1"/>
      <protection/>
    </xf>
    <xf numFmtId="170" fontId="1" fillId="0" borderId="21" xfId="0" applyNumberFormat="1" applyFont="1" applyFill="1" applyBorder="1" applyAlignment="1" applyProtection="1">
      <alignment horizontal="center" vertical="center" wrapText="1"/>
      <protection/>
    </xf>
    <xf numFmtId="170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70" fontId="1" fillId="0" borderId="20" xfId="0" applyNumberFormat="1" applyFont="1" applyFill="1" applyBorder="1" applyAlignment="1" applyProtection="1">
      <alignment vertical="center"/>
      <protection/>
    </xf>
    <xf numFmtId="170" fontId="1" fillId="0" borderId="51" xfId="0" applyNumberFormat="1" applyFont="1" applyFill="1" applyBorder="1" applyAlignment="1" applyProtection="1">
      <alignment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0" fontId="1" fillId="0" borderId="26" xfId="0" applyNumberFormat="1" applyFont="1" applyFill="1" applyBorder="1" applyAlignment="1" applyProtection="1">
      <alignment vertical="center"/>
      <protection/>
    </xf>
    <xf numFmtId="170" fontId="1" fillId="0" borderId="28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0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0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21" xfId="0" applyNumberFormat="1" applyFont="1" applyFill="1" applyBorder="1" applyAlignment="1" applyProtection="1">
      <alignment horizontal="center" vertical="center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9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170" fontId="1" fillId="0" borderId="57" xfId="0" applyNumberFormat="1" applyFont="1" applyFill="1" applyBorder="1" applyAlignment="1" applyProtection="1">
      <alignment horizontal="center" vertical="center" wrapText="1"/>
      <protection/>
    </xf>
    <xf numFmtId="170" fontId="1" fillId="0" borderId="58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36" xfId="0" applyNumberFormat="1" applyFont="1" applyFill="1" applyBorder="1" applyAlignment="1" applyProtection="1">
      <alignment horizontal="center" vertical="center" wrapText="1"/>
      <protection/>
    </xf>
    <xf numFmtId="170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17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2" xfId="0" applyNumberFormat="1" applyFont="1" applyFill="1" applyBorder="1" applyAlignment="1" applyProtection="1">
      <alignment horizontal="center" vertical="center" textRotation="90"/>
      <protection/>
    </xf>
    <xf numFmtId="170" fontId="1" fillId="0" borderId="28" xfId="0" applyNumberFormat="1" applyFont="1" applyFill="1" applyBorder="1" applyAlignment="1" applyProtection="1">
      <alignment horizontal="center" vertical="center" textRotation="90"/>
      <protection/>
    </xf>
    <xf numFmtId="170" fontId="1" fillId="0" borderId="20" xfId="0" applyNumberFormat="1" applyFont="1" applyFill="1" applyBorder="1" applyAlignment="1" applyProtection="1">
      <alignment horizontal="center" vertical="center" textRotation="90"/>
      <protection/>
    </xf>
    <xf numFmtId="17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2" xfId="0" applyNumberFormat="1" applyFont="1" applyFill="1" applyBorder="1" applyAlignment="1" applyProtection="1">
      <alignment horizontal="center" vertical="center"/>
      <protection/>
    </xf>
    <xf numFmtId="170" fontId="1" fillId="0" borderId="25" xfId="0" applyNumberFormat="1" applyFont="1" applyFill="1" applyBorder="1" applyAlignment="1" applyProtection="1">
      <alignment horizontal="center" vertical="center"/>
      <protection/>
    </xf>
    <xf numFmtId="170" fontId="1" fillId="0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170" fontId="1" fillId="0" borderId="62" xfId="0" applyNumberFormat="1" applyFont="1" applyFill="1" applyBorder="1" applyAlignment="1" applyProtection="1">
      <alignment horizontal="center" vertical="center" wrapText="1"/>
      <protection/>
    </xf>
    <xf numFmtId="17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0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6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 applyProtection="1">
      <alignment horizontal="left" vertical="justify"/>
      <protection/>
    </xf>
    <xf numFmtId="17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" fillId="0" borderId="62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0" fontId="1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6">
      <selection activeCell="AM18" sqref="AM18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75" t="s">
        <v>182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4" t="s">
        <v>153</v>
      </c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</row>
    <row r="3" spans="2:54" ht="20.25" customHeight="1">
      <c r="B3" s="465" t="s">
        <v>183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</row>
    <row r="4" spans="2:54" ht="23.25" customHeight="1">
      <c r="B4" s="476" t="s">
        <v>193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 t="s">
        <v>29</v>
      </c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</row>
    <row r="5" spans="2:54" ht="30" customHeight="1">
      <c r="B5" s="462" t="s">
        <v>271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89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</row>
    <row r="6" spans="2:54" s="52" customFormat="1" ht="16.5" customHeight="1"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</row>
    <row r="7" spans="2:54" s="52" customFormat="1" ht="22.5" customHeight="1">
      <c r="B7" s="465" t="s">
        <v>28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</row>
    <row r="8" spans="2:54" s="52" customFormat="1" ht="27" customHeight="1">
      <c r="B8" s="465" t="s">
        <v>184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6" t="s">
        <v>159</v>
      </c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362" t="s">
        <v>185</v>
      </c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288"/>
    </row>
    <row r="9" spans="17:54" s="52" customFormat="1" ht="33" customHeight="1">
      <c r="Q9" s="468" t="s">
        <v>192</v>
      </c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288"/>
    </row>
    <row r="10" spans="17:54" s="52" customFormat="1" ht="27.75" customHeight="1">
      <c r="Q10" s="468" t="s">
        <v>175</v>
      </c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70"/>
      <c r="AN10" s="70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292"/>
    </row>
    <row r="11" spans="17:54" s="52" customFormat="1" ht="27.75" customHeight="1">
      <c r="Q11" s="463" t="s">
        <v>176</v>
      </c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64"/>
      <c r="AM11" s="464"/>
      <c r="AN11" s="464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</row>
    <row r="12" spans="17:54" s="52" customFormat="1" ht="24" customHeight="1"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361" t="s">
        <v>186</v>
      </c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</row>
    <row r="13" spans="17:54" s="52" customFormat="1" ht="28.5" customHeight="1">
      <c r="Q13" s="471" t="s">
        <v>196</v>
      </c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</row>
    <row r="14" spans="17:54" s="52" customFormat="1" ht="25.5" customHeight="1"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2" t="s">
        <v>158</v>
      </c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69"/>
    </row>
    <row r="15" spans="17:54" s="52" customFormat="1" ht="26.25" customHeight="1">
      <c r="Q15" s="463" t="s">
        <v>157</v>
      </c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70" t="s">
        <v>245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28"/>
      <c r="D20" s="128"/>
      <c r="E20" s="128"/>
      <c r="F20" s="128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63"/>
      <c r="Y20" s="63"/>
      <c r="Z20" s="127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</row>
    <row r="21" spans="2:54" ht="19.5" customHeight="1">
      <c r="B21" s="377" t="s">
        <v>0</v>
      </c>
      <c r="C21" s="358" t="s">
        <v>30</v>
      </c>
      <c r="D21" s="359"/>
      <c r="E21" s="359"/>
      <c r="F21" s="360"/>
      <c r="G21" s="358" t="s">
        <v>31</v>
      </c>
      <c r="H21" s="359"/>
      <c r="I21" s="359"/>
      <c r="J21" s="360"/>
      <c r="K21" s="358" t="s">
        <v>32</v>
      </c>
      <c r="L21" s="359"/>
      <c r="M21" s="359"/>
      <c r="N21" s="359"/>
      <c r="O21" s="360"/>
      <c r="P21" s="358" t="s">
        <v>33</v>
      </c>
      <c r="Q21" s="359"/>
      <c r="R21" s="359"/>
      <c r="S21" s="360"/>
      <c r="T21" s="358" t="s">
        <v>34</v>
      </c>
      <c r="U21" s="359"/>
      <c r="V21" s="359"/>
      <c r="W21" s="359"/>
      <c r="X21" s="360"/>
      <c r="Y21" s="358" t="s">
        <v>35</v>
      </c>
      <c r="Z21" s="359"/>
      <c r="AA21" s="359"/>
      <c r="AB21" s="360"/>
      <c r="AC21" s="358" t="s">
        <v>36</v>
      </c>
      <c r="AD21" s="359"/>
      <c r="AE21" s="359"/>
      <c r="AF21" s="360"/>
      <c r="AG21" s="358" t="s">
        <v>37</v>
      </c>
      <c r="AH21" s="359"/>
      <c r="AI21" s="359"/>
      <c r="AJ21" s="360"/>
      <c r="AK21" s="358" t="s">
        <v>38</v>
      </c>
      <c r="AL21" s="359"/>
      <c r="AM21" s="359"/>
      <c r="AN21" s="359"/>
      <c r="AO21" s="360"/>
      <c r="AP21" s="358" t="s">
        <v>39</v>
      </c>
      <c r="AQ21" s="359"/>
      <c r="AR21" s="359"/>
      <c r="AS21" s="360"/>
      <c r="AT21" s="358" t="s">
        <v>40</v>
      </c>
      <c r="AU21" s="359"/>
      <c r="AV21" s="359"/>
      <c r="AW21" s="359"/>
      <c r="AX21" s="360"/>
      <c r="AY21" s="366" t="s">
        <v>41</v>
      </c>
      <c r="AZ21" s="366"/>
      <c r="BA21" s="366"/>
      <c r="BB21" s="366"/>
    </row>
    <row r="22" spans="2:54" ht="19.5" customHeight="1">
      <c r="B22" s="37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293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188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33" t="s">
        <v>44</v>
      </c>
      <c r="AE23" s="232" t="s">
        <v>44</v>
      </c>
      <c r="AF23" s="232" t="s">
        <v>44</v>
      </c>
      <c r="AG23" s="232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294" t="s">
        <v>189</v>
      </c>
      <c r="AT23" s="294" t="s">
        <v>44</v>
      </c>
      <c r="AU23" s="294" t="s">
        <v>44</v>
      </c>
      <c r="AV23" s="294" t="s">
        <v>44</v>
      </c>
      <c r="AW23" s="294" t="s">
        <v>44</v>
      </c>
      <c r="AX23" s="294" t="s">
        <v>44</v>
      </c>
      <c r="AY23" s="294" t="s">
        <v>44</v>
      </c>
      <c r="AZ23" s="294" t="s">
        <v>44</v>
      </c>
      <c r="BA23" s="294" t="s">
        <v>44</v>
      </c>
      <c r="BB23" s="294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218</v>
      </c>
      <c r="H24" s="64" t="s">
        <v>218</v>
      </c>
      <c r="I24" s="64" t="s">
        <v>218</v>
      </c>
      <c r="J24" s="64" t="s">
        <v>218</v>
      </c>
      <c r="K24" s="64" t="s">
        <v>218</v>
      </c>
      <c r="L24" s="64" t="s">
        <v>218</v>
      </c>
      <c r="M24" s="64" t="s">
        <v>218</v>
      </c>
      <c r="N24" s="64" t="s">
        <v>218</v>
      </c>
      <c r="O24" s="64" t="s">
        <v>218</v>
      </c>
      <c r="P24" s="64" t="s">
        <v>218</v>
      </c>
      <c r="Q24" s="64" t="s">
        <v>218</v>
      </c>
      <c r="R24" s="64" t="s">
        <v>222</v>
      </c>
      <c r="S24" s="64" t="s">
        <v>222</v>
      </c>
      <c r="T24" s="363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5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376" t="s">
        <v>277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60" t="s">
        <v>0</v>
      </c>
      <c r="C32" s="435"/>
      <c r="D32" s="461" t="s">
        <v>45</v>
      </c>
      <c r="E32" s="405"/>
      <c r="F32" s="405"/>
      <c r="G32" s="435"/>
      <c r="H32" s="450" t="s">
        <v>259</v>
      </c>
      <c r="I32" s="451"/>
      <c r="J32" s="452"/>
      <c r="K32" s="379" t="s">
        <v>46</v>
      </c>
      <c r="L32" s="405"/>
      <c r="M32" s="405"/>
      <c r="N32" s="435"/>
      <c r="O32" s="379" t="s">
        <v>261</v>
      </c>
      <c r="P32" s="405"/>
      <c r="Q32" s="435"/>
      <c r="R32" s="379" t="s">
        <v>260</v>
      </c>
      <c r="S32" s="442"/>
      <c r="T32" s="443"/>
      <c r="U32" s="379" t="s">
        <v>47</v>
      </c>
      <c r="V32" s="405"/>
      <c r="W32" s="435"/>
      <c r="X32" s="379" t="s">
        <v>156</v>
      </c>
      <c r="Y32" s="405"/>
      <c r="Z32" s="435"/>
      <c r="AA32" s="49"/>
      <c r="AB32" s="374" t="s">
        <v>155</v>
      </c>
      <c r="AC32" s="375"/>
      <c r="AD32" s="375"/>
      <c r="AE32" s="375"/>
      <c r="AF32" s="375"/>
      <c r="AG32" s="379" t="s">
        <v>187</v>
      </c>
      <c r="AH32" s="380"/>
      <c r="AI32" s="381"/>
      <c r="AJ32" s="379" t="s">
        <v>154</v>
      </c>
      <c r="AK32" s="405"/>
      <c r="AL32" s="381"/>
      <c r="AM32" s="51"/>
      <c r="AN32" s="392" t="s">
        <v>246</v>
      </c>
      <c r="AO32" s="393"/>
      <c r="AP32" s="394"/>
      <c r="AQ32" s="370" t="s">
        <v>255</v>
      </c>
      <c r="AR32" s="371"/>
      <c r="AS32" s="371"/>
      <c r="AT32" s="371"/>
      <c r="AU32" s="371"/>
      <c r="AV32" s="371"/>
      <c r="AW32" s="371"/>
      <c r="AX32" s="371"/>
      <c r="AY32" s="371" t="s">
        <v>187</v>
      </c>
      <c r="AZ32" s="371"/>
      <c r="BA32" s="371"/>
      <c r="BB32" s="417"/>
    </row>
    <row r="33" spans="2:54" ht="15.75" customHeight="1">
      <c r="B33" s="436"/>
      <c r="C33" s="438"/>
      <c r="D33" s="436"/>
      <c r="E33" s="437"/>
      <c r="F33" s="437"/>
      <c r="G33" s="438"/>
      <c r="H33" s="453"/>
      <c r="I33" s="454"/>
      <c r="J33" s="455"/>
      <c r="K33" s="436"/>
      <c r="L33" s="437"/>
      <c r="M33" s="437"/>
      <c r="N33" s="438"/>
      <c r="O33" s="436"/>
      <c r="P33" s="437"/>
      <c r="Q33" s="438"/>
      <c r="R33" s="444"/>
      <c r="S33" s="445"/>
      <c r="T33" s="446"/>
      <c r="U33" s="436"/>
      <c r="V33" s="437"/>
      <c r="W33" s="438"/>
      <c r="X33" s="436"/>
      <c r="Y33" s="437"/>
      <c r="Z33" s="438"/>
      <c r="AA33" s="49"/>
      <c r="AB33" s="375"/>
      <c r="AC33" s="375"/>
      <c r="AD33" s="375"/>
      <c r="AE33" s="375"/>
      <c r="AF33" s="375"/>
      <c r="AG33" s="382"/>
      <c r="AH33" s="383"/>
      <c r="AI33" s="384"/>
      <c r="AJ33" s="406"/>
      <c r="AK33" s="407"/>
      <c r="AL33" s="384"/>
      <c r="AM33" s="50"/>
      <c r="AN33" s="395"/>
      <c r="AO33" s="396"/>
      <c r="AP33" s="397"/>
      <c r="AQ33" s="370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417"/>
    </row>
    <row r="34" spans="2:54" ht="40.5" customHeight="1">
      <c r="B34" s="406"/>
      <c r="C34" s="439"/>
      <c r="D34" s="406"/>
      <c r="E34" s="407"/>
      <c r="F34" s="407"/>
      <c r="G34" s="439"/>
      <c r="H34" s="456"/>
      <c r="I34" s="457"/>
      <c r="J34" s="458"/>
      <c r="K34" s="406"/>
      <c r="L34" s="407"/>
      <c r="M34" s="407"/>
      <c r="N34" s="439"/>
      <c r="O34" s="406"/>
      <c r="P34" s="407"/>
      <c r="Q34" s="439"/>
      <c r="R34" s="447"/>
      <c r="S34" s="448"/>
      <c r="T34" s="449"/>
      <c r="U34" s="406"/>
      <c r="V34" s="407"/>
      <c r="W34" s="439"/>
      <c r="X34" s="406"/>
      <c r="Y34" s="407"/>
      <c r="Z34" s="439"/>
      <c r="AA34" s="49"/>
      <c r="AB34" s="355" t="s">
        <v>152</v>
      </c>
      <c r="AC34" s="356"/>
      <c r="AD34" s="356"/>
      <c r="AE34" s="356"/>
      <c r="AF34" s="357"/>
      <c r="AG34" s="367">
        <v>1</v>
      </c>
      <c r="AH34" s="368"/>
      <c r="AI34" s="369"/>
      <c r="AJ34" s="367" t="s">
        <v>221</v>
      </c>
      <c r="AK34" s="368"/>
      <c r="AL34" s="369"/>
      <c r="AM34" s="50"/>
      <c r="AN34" s="395"/>
      <c r="AO34" s="396"/>
      <c r="AP34" s="397"/>
      <c r="AQ34" s="370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417"/>
    </row>
    <row r="35" spans="2:54" s="155" customFormat="1" ht="39" customHeight="1">
      <c r="B35" s="390">
        <v>1</v>
      </c>
      <c r="C35" s="391"/>
      <c r="D35" s="390">
        <v>33</v>
      </c>
      <c r="E35" s="390"/>
      <c r="F35" s="390"/>
      <c r="G35" s="390"/>
      <c r="H35" s="390">
        <v>6</v>
      </c>
      <c r="I35" s="390"/>
      <c r="J35" s="390"/>
      <c r="K35" s="367" t="s">
        <v>220</v>
      </c>
      <c r="L35" s="440"/>
      <c r="M35" s="440"/>
      <c r="N35" s="441"/>
      <c r="O35" s="390"/>
      <c r="P35" s="391"/>
      <c r="Q35" s="391"/>
      <c r="R35" s="410"/>
      <c r="S35" s="425"/>
      <c r="T35" s="425"/>
      <c r="U35" s="390">
        <v>13</v>
      </c>
      <c r="V35" s="391"/>
      <c r="W35" s="391"/>
      <c r="X35" s="390">
        <v>52</v>
      </c>
      <c r="Y35" s="391"/>
      <c r="Z35" s="391"/>
      <c r="AA35" s="153"/>
      <c r="AB35" s="355" t="s">
        <v>269</v>
      </c>
      <c r="AC35" s="356"/>
      <c r="AD35" s="356"/>
      <c r="AE35" s="356"/>
      <c r="AF35" s="357"/>
      <c r="AG35" s="387">
        <v>3</v>
      </c>
      <c r="AH35" s="388"/>
      <c r="AI35" s="389"/>
      <c r="AJ35" s="387" t="s">
        <v>223</v>
      </c>
      <c r="AK35" s="388"/>
      <c r="AL35" s="389"/>
      <c r="AM35" s="154"/>
      <c r="AN35" s="398"/>
      <c r="AO35" s="399"/>
      <c r="AP35" s="400"/>
      <c r="AQ35" s="372"/>
      <c r="AR35" s="373"/>
      <c r="AS35" s="373"/>
      <c r="AT35" s="373"/>
      <c r="AU35" s="373"/>
      <c r="AV35" s="373"/>
      <c r="AW35" s="373"/>
      <c r="AX35" s="373"/>
      <c r="AY35" s="371"/>
      <c r="AZ35" s="371"/>
      <c r="BA35" s="371"/>
      <c r="BB35" s="417"/>
    </row>
    <row r="36" spans="2:54" s="155" customFormat="1" ht="27" customHeight="1">
      <c r="B36" s="390">
        <v>2</v>
      </c>
      <c r="C36" s="391"/>
      <c r="D36" s="367"/>
      <c r="E36" s="368"/>
      <c r="F36" s="368"/>
      <c r="G36" s="459"/>
      <c r="H36" s="390"/>
      <c r="I36" s="391"/>
      <c r="J36" s="391"/>
      <c r="K36" s="390" t="s">
        <v>224</v>
      </c>
      <c r="L36" s="391"/>
      <c r="M36" s="391"/>
      <c r="N36" s="391"/>
      <c r="O36" s="390">
        <v>11</v>
      </c>
      <c r="P36" s="391"/>
      <c r="Q36" s="391"/>
      <c r="R36" s="410">
        <v>2</v>
      </c>
      <c r="S36" s="425"/>
      <c r="T36" s="425"/>
      <c r="U36" s="390"/>
      <c r="V36" s="391"/>
      <c r="W36" s="391"/>
      <c r="X36" s="390">
        <v>17</v>
      </c>
      <c r="Y36" s="391"/>
      <c r="Z36" s="391"/>
      <c r="AA36" s="153"/>
      <c r="AB36" s="385"/>
      <c r="AC36" s="388"/>
      <c r="AD36" s="388"/>
      <c r="AE36" s="388"/>
      <c r="AF36" s="388"/>
      <c r="AG36" s="385"/>
      <c r="AH36" s="385"/>
      <c r="AI36" s="385"/>
      <c r="AJ36" s="385"/>
      <c r="AK36" s="385"/>
      <c r="AL36" s="385"/>
      <c r="AM36" s="156"/>
      <c r="AN36" s="387">
        <v>1</v>
      </c>
      <c r="AO36" s="385"/>
      <c r="AP36" s="401"/>
      <c r="AQ36" s="410" t="s">
        <v>247</v>
      </c>
      <c r="AR36" s="410"/>
      <c r="AS36" s="410"/>
      <c r="AT36" s="410"/>
      <c r="AU36" s="410"/>
      <c r="AV36" s="410"/>
      <c r="AW36" s="410"/>
      <c r="AX36" s="410"/>
      <c r="AY36" s="411">
        <v>3</v>
      </c>
      <c r="AZ36" s="412"/>
      <c r="BA36" s="412"/>
      <c r="BB36" s="413"/>
    </row>
    <row r="37" spans="2:54" s="155" customFormat="1" ht="29.25" customHeight="1">
      <c r="B37" s="390" t="s">
        <v>1</v>
      </c>
      <c r="C37" s="391"/>
      <c r="D37" s="390">
        <v>33</v>
      </c>
      <c r="E37" s="391"/>
      <c r="F37" s="391"/>
      <c r="G37" s="391"/>
      <c r="H37" s="390">
        <v>6</v>
      </c>
      <c r="I37" s="391"/>
      <c r="J37" s="391"/>
      <c r="K37" s="390" t="s">
        <v>225</v>
      </c>
      <c r="L37" s="391"/>
      <c r="M37" s="391"/>
      <c r="N37" s="391"/>
      <c r="O37" s="390">
        <v>11</v>
      </c>
      <c r="P37" s="391"/>
      <c r="Q37" s="391"/>
      <c r="R37" s="410">
        <v>2</v>
      </c>
      <c r="S37" s="425"/>
      <c r="T37" s="425"/>
      <c r="U37" s="390">
        <v>13</v>
      </c>
      <c r="V37" s="391"/>
      <c r="W37" s="391"/>
      <c r="X37" s="390">
        <v>69</v>
      </c>
      <c r="Y37" s="391"/>
      <c r="Z37" s="391"/>
      <c r="AA37" s="153"/>
      <c r="AB37" s="422"/>
      <c r="AC37" s="422"/>
      <c r="AD37" s="422"/>
      <c r="AE37" s="422"/>
      <c r="AF37" s="422"/>
      <c r="AG37" s="386"/>
      <c r="AH37" s="386"/>
      <c r="AI37" s="386"/>
      <c r="AJ37" s="386"/>
      <c r="AK37" s="386"/>
      <c r="AL37" s="386"/>
      <c r="AM37" s="157"/>
      <c r="AN37" s="402"/>
      <c r="AO37" s="403"/>
      <c r="AP37" s="404"/>
      <c r="AQ37" s="391"/>
      <c r="AR37" s="391"/>
      <c r="AS37" s="391"/>
      <c r="AT37" s="391"/>
      <c r="AU37" s="391"/>
      <c r="AV37" s="391"/>
      <c r="AW37" s="391"/>
      <c r="AX37" s="391"/>
      <c r="AY37" s="414"/>
      <c r="AZ37" s="415"/>
      <c r="BA37" s="415"/>
      <c r="BB37" s="416"/>
    </row>
    <row r="38" spans="2:54" ht="19.5" customHeight="1">
      <c r="B38" s="434" t="s">
        <v>226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9"/>
      <c r="AB38" s="423"/>
      <c r="AC38" s="424"/>
      <c r="AD38" s="424"/>
      <c r="AE38" s="424"/>
      <c r="AF38" s="424"/>
      <c r="AG38" s="420"/>
      <c r="AH38" s="421"/>
      <c r="AI38" s="421"/>
      <c r="AJ38" s="430"/>
      <c r="AK38" s="431"/>
      <c r="AL38" s="432"/>
      <c r="AM38" s="48"/>
      <c r="AN38" s="428"/>
      <c r="AO38" s="428"/>
      <c r="AP38" s="42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9"/>
    </row>
    <row r="39" spans="2:54" ht="21.75" customHeight="1">
      <c r="B39" s="429"/>
      <c r="C39" s="427"/>
      <c r="D39" s="418"/>
      <c r="E39" s="419"/>
      <c r="F39" s="419"/>
      <c r="G39" s="419"/>
      <c r="H39" s="429"/>
      <c r="I39" s="427"/>
      <c r="J39" s="427"/>
      <c r="K39" s="426"/>
      <c r="L39" s="427"/>
      <c r="M39" s="427"/>
      <c r="N39" s="427"/>
      <c r="O39" s="418"/>
      <c r="P39" s="419"/>
      <c r="Q39" s="419"/>
      <c r="R39" s="408"/>
      <c r="S39" s="433"/>
      <c r="T39" s="433"/>
      <c r="U39" s="429"/>
      <c r="V39" s="427"/>
      <c r="W39" s="427"/>
      <c r="X39" s="426"/>
      <c r="Y39" s="427"/>
      <c r="Z39" s="427"/>
      <c r="AA39" s="49"/>
      <c r="AB39" s="424"/>
      <c r="AC39" s="424"/>
      <c r="AD39" s="424"/>
      <c r="AE39" s="424"/>
      <c r="AF39" s="424"/>
      <c r="AG39" s="421"/>
      <c r="AH39" s="421"/>
      <c r="AI39" s="421"/>
      <c r="AJ39" s="431"/>
      <c r="AK39" s="431"/>
      <c r="AL39" s="432"/>
      <c r="AM39" s="48"/>
      <c r="AN39" s="428"/>
      <c r="AO39" s="428"/>
      <c r="AP39" s="42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9"/>
    </row>
  </sheetData>
  <sheetProtection selectLockedCells="1" selectUnlockedCells="1"/>
  <mergeCells count="102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AB34:AF34"/>
    <mergeCell ref="AB35:AF35"/>
    <mergeCell ref="AK21:AO21"/>
    <mergeCell ref="K21:O21"/>
    <mergeCell ref="AO12:BB12"/>
    <mergeCell ref="AO8:BA10"/>
    <mergeCell ref="T24:BB24"/>
    <mergeCell ref="P21:S21"/>
    <mergeCell ref="AP21:AS21"/>
    <mergeCell ref="AY21:B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tabSelected="1" view="pageBreakPreview" zoomScale="55" zoomScaleSheetLayoutView="55" zoomScalePageLayoutView="0" workbookViewId="0" topLeftCell="A1">
      <selection activeCell="X29" sqref="X29"/>
    </sheetView>
  </sheetViews>
  <sheetFormatPr defaultColWidth="9.00390625" defaultRowHeight="12.75"/>
  <cols>
    <col min="1" max="1" width="11.625" style="252" customWidth="1"/>
    <col min="2" max="2" width="68.375" style="252" customWidth="1"/>
    <col min="3" max="3" width="5.375" style="252" customWidth="1"/>
    <col min="4" max="4" width="6.25390625" style="252" customWidth="1"/>
    <col min="5" max="5" width="5.75390625" style="252" customWidth="1"/>
    <col min="6" max="6" width="5.25390625" style="252" customWidth="1"/>
    <col min="7" max="7" width="6.75390625" style="252" customWidth="1"/>
    <col min="8" max="8" width="8.625" style="252" customWidth="1"/>
    <col min="9" max="10" width="7.875" style="252" customWidth="1"/>
    <col min="11" max="11" width="7.25390625" style="252" customWidth="1"/>
    <col min="12" max="12" width="7.75390625" style="252" customWidth="1"/>
    <col min="13" max="13" width="8.25390625" style="252" customWidth="1"/>
    <col min="14" max="14" width="6.625" style="252" hidden="1" customWidth="1"/>
    <col min="15" max="15" width="6.75390625" style="252" hidden="1" customWidth="1"/>
    <col min="16" max="16" width="6.375" style="256" hidden="1" customWidth="1"/>
    <col min="17" max="18" width="7.625" style="252" customWidth="1"/>
    <col min="19" max="19" width="8.125" style="253" customWidth="1"/>
    <col min="20" max="23" width="9.125" style="600" customWidth="1"/>
    <col min="24" max="24" width="10.625" style="600" bestFit="1" customWidth="1"/>
    <col min="25" max="16384" width="9.125" style="601" customWidth="1"/>
  </cols>
  <sheetData>
    <row r="1" spans="1:26" s="75" customFormat="1" ht="19.5" customHeight="1" thickBot="1">
      <c r="A1" s="482" t="s">
        <v>267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192"/>
      <c r="U1" s="192"/>
      <c r="V1" s="192"/>
      <c r="W1" s="192"/>
      <c r="X1" s="192"/>
      <c r="Y1" s="192"/>
      <c r="Z1" s="192"/>
    </row>
    <row r="2" spans="1:26" s="75" customFormat="1" ht="19.5" customHeight="1">
      <c r="A2" s="525" t="s">
        <v>13</v>
      </c>
      <c r="B2" s="504" t="s">
        <v>10</v>
      </c>
      <c r="C2" s="484" t="s">
        <v>168</v>
      </c>
      <c r="D2" s="528"/>
      <c r="E2" s="484" t="s">
        <v>160</v>
      </c>
      <c r="F2" s="521"/>
      <c r="G2" s="498" t="s">
        <v>20</v>
      </c>
      <c r="H2" s="513" t="s">
        <v>2</v>
      </c>
      <c r="I2" s="484"/>
      <c r="J2" s="484"/>
      <c r="K2" s="484"/>
      <c r="L2" s="484"/>
      <c r="M2" s="489" t="s">
        <v>147</v>
      </c>
      <c r="N2" s="484" t="s">
        <v>146</v>
      </c>
      <c r="O2" s="484"/>
      <c r="P2" s="521"/>
      <c r="Q2" s="483" t="s">
        <v>50</v>
      </c>
      <c r="R2" s="484"/>
      <c r="S2" s="485"/>
      <c r="T2" s="74"/>
      <c r="U2" s="74"/>
      <c r="V2" s="74"/>
      <c r="W2" s="74"/>
      <c r="X2" s="74"/>
      <c r="Y2" s="74"/>
      <c r="Z2" s="192"/>
    </row>
    <row r="3" spans="1:25" s="75" customFormat="1" ht="23.25" customHeight="1">
      <c r="A3" s="526"/>
      <c r="B3" s="494"/>
      <c r="C3" s="529"/>
      <c r="D3" s="529"/>
      <c r="E3" s="487"/>
      <c r="F3" s="522"/>
      <c r="G3" s="499"/>
      <c r="H3" s="492" t="s">
        <v>3</v>
      </c>
      <c r="I3" s="494" t="s">
        <v>4</v>
      </c>
      <c r="J3" s="494"/>
      <c r="K3" s="494"/>
      <c r="L3" s="494"/>
      <c r="M3" s="490"/>
      <c r="N3" s="487"/>
      <c r="O3" s="487"/>
      <c r="P3" s="522"/>
      <c r="Q3" s="486"/>
      <c r="R3" s="487"/>
      <c r="S3" s="488"/>
      <c r="T3" s="74"/>
      <c r="U3" s="74"/>
      <c r="V3" s="74"/>
      <c r="W3" s="74"/>
      <c r="X3" s="74"/>
      <c r="Y3" s="74"/>
    </row>
    <row r="4" spans="1:24" s="75" customFormat="1" ht="24" customHeight="1">
      <c r="A4" s="526"/>
      <c r="B4" s="494"/>
      <c r="C4" s="501" t="s">
        <v>5</v>
      </c>
      <c r="D4" s="490" t="s">
        <v>6</v>
      </c>
      <c r="E4" s="509" t="s">
        <v>161</v>
      </c>
      <c r="F4" s="496" t="s">
        <v>162</v>
      </c>
      <c r="G4" s="499"/>
      <c r="H4" s="492"/>
      <c r="I4" s="490" t="s">
        <v>1</v>
      </c>
      <c r="J4" s="490" t="s">
        <v>7</v>
      </c>
      <c r="K4" s="490" t="s">
        <v>8</v>
      </c>
      <c r="L4" s="490" t="s">
        <v>9</v>
      </c>
      <c r="M4" s="490"/>
      <c r="N4" s="494" t="s">
        <v>151</v>
      </c>
      <c r="O4" s="494"/>
      <c r="P4" s="495"/>
      <c r="Q4" s="511" t="s">
        <v>151</v>
      </c>
      <c r="R4" s="512"/>
      <c r="S4" s="218" t="s">
        <v>190</v>
      </c>
      <c r="T4" s="192"/>
      <c r="U4" s="192"/>
      <c r="V4" s="192"/>
      <c r="W4" s="192"/>
      <c r="X4" s="192"/>
    </row>
    <row r="5" spans="1:24" s="75" customFormat="1" ht="18" customHeight="1">
      <c r="A5" s="526"/>
      <c r="B5" s="494"/>
      <c r="C5" s="502"/>
      <c r="D5" s="490"/>
      <c r="E5" s="509"/>
      <c r="F5" s="496"/>
      <c r="G5" s="499"/>
      <c r="H5" s="492"/>
      <c r="I5" s="490"/>
      <c r="J5" s="490"/>
      <c r="K5" s="490"/>
      <c r="L5" s="490"/>
      <c r="M5" s="490"/>
      <c r="N5" s="80">
        <v>1</v>
      </c>
      <c r="O5" s="80">
        <v>2</v>
      </c>
      <c r="P5" s="81">
        <v>3</v>
      </c>
      <c r="Q5" s="82">
        <v>1</v>
      </c>
      <c r="R5" s="80">
        <v>2</v>
      </c>
      <c r="S5" s="219">
        <v>3</v>
      </c>
      <c r="T5" s="192"/>
      <c r="U5" s="192"/>
      <c r="V5" s="192"/>
      <c r="W5" s="192"/>
      <c r="X5" s="192"/>
    </row>
    <row r="6" spans="1:24" s="75" customFormat="1" ht="8.25" customHeight="1" hidden="1">
      <c r="A6" s="526"/>
      <c r="B6" s="494"/>
      <c r="C6" s="502"/>
      <c r="D6" s="490"/>
      <c r="E6" s="509"/>
      <c r="F6" s="496"/>
      <c r="G6" s="499"/>
      <c r="H6" s="492"/>
      <c r="I6" s="490"/>
      <c r="J6" s="490"/>
      <c r="K6" s="490"/>
      <c r="L6" s="490"/>
      <c r="M6" s="490"/>
      <c r="N6" s="83"/>
      <c r="O6" s="83"/>
      <c r="P6" s="84"/>
      <c r="Q6" s="85"/>
      <c r="R6" s="83"/>
      <c r="S6" s="220"/>
      <c r="T6" s="192"/>
      <c r="U6" s="192"/>
      <c r="V6" s="192"/>
      <c r="W6" s="192"/>
      <c r="X6" s="192"/>
    </row>
    <row r="7" spans="1:24" s="75" customFormat="1" ht="15" customHeight="1" thickBot="1">
      <c r="A7" s="527"/>
      <c r="B7" s="505"/>
      <c r="C7" s="503"/>
      <c r="D7" s="491"/>
      <c r="E7" s="510"/>
      <c r="F7" s="497"/>
      <c r="G7" s="500"/>
      <c r="H7" s="493"/>
      <c r="I7" s="491"/>
      <c r="J7" s="491"/>
      <c r="K7" s="491"/>
      <c r="L7" s="491"/>
      <c r="M7" s="491"/>
      <c r="N7" s="104">
        <v>18</v>
      </c>
      <c r="O7" s="104">
        <v>11</v>
      </c>
      <c r="P7" s="105">
        <v>11</v>
      </c>
      <c r="Q7" s="106">
        <v>15</v>
      </c>
      <c r="R7" s="104">
        <v>18</v>
      </c>
      <c r="S7" s="221">
        <v>15</v>
      </c>
      <c r="T7" s="192"/>
      <c r="U7" s="192"/>
      <c r="V7" s="192"/>
      <c r="W7" s="192"/>
      <c r="X7" s="192"/>
    </row>
    <row r="8" spans="1:24" s="75" customFormat="1" ht="19.5" customHeight="1" thickBot="1">
      <c r="A8" s="102">
        <v>1</v>
      </c>
      <c r="B8" s="103">
        <v>2</v>
      </c>
      <c r="C8" s="103">
        <v>3</v>
      </c>
      <c r="D8" s="103">
        <v>4</v>
      </c>
      <c r="E8" s="103">
        <v>5</v>
      </c>
      <c r="F8" s="165">
        <v>6</v>
      </c>
      <c r="G8" s="167">
        <v>7</v>
      </c>
      <c r="H8" s="166">
        <v>8</v>
      </c>
      <c r="I8" s="103">
        <v>9</v>
      </c>
      <c r="J8" s="103">
        <v>10</v>
      </c>
      <c r="K8" s="103">
        <v>11</v>
      </c>
      <c r="L8" s="103">
        <v>12</v>
      </c>
      <c r="M8" s="103">
        <v>13</v>
      </c>
      <c r="N8" s="103">
        <v>27</v>
      </c>
      <c r="O8" s="103">
        <v>28</v>
      </c>
      <c r="P8" s="237">
        <v>29</v>
      </c>
      <c r="Q8" s="102">
        <v>27</v>
      </c>
      <c r="R8" s="103">
        <v>28</v>
      </c>
      <c r="S8" s="238">
        <v>29</v>
      </c>
      <c r="T8" s="192"/>
      <c r="U8" s="192"/>
      <c r="V8" s="192"/>
      <c r="W8" s="192"/>
      <c r="X8" s="192"/>
    </row>
    <row r="9" spans="1:24" s="75" customFormat="1" ht="19.5" customHeight="1" thickBot="1">
      <c r="A9" s="518" t="s">
        <v>174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20"/>
      <c r="T9" s="192"/>
      <c r="U9" s="192"/>
      <c r="V9" s="192"/>
      <c r="W9" s="192"/>
      <c r="X9" s="192"/>
    </row>
    <row r="10" spans="1:24" s="75" customFormat="1" ht="19.5" customHeight="1" thickBot="1">
      <c r="A10" s="506" t="s">
        <v>197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8"/>
      <c r="T10" s="192"/>
      <c r="U10" s="192"/>
      <c r="V10" s="192"/>
      <c r="W10" s="192"/>
      <c r="X10" s="192"/>
    </row>
    <row r="11" spans="1:24" s="75" customFormat="1" ht="19.5" customHeight="1">
      <c r="A11" s="120" t="s">
        <v>177</v>
      </c>
      <c r="B11" s="296" t="s">
        <v>23</v>
      </c>
      <c r="C11" s="152"/>
      <c r="D11" s="208">
        <v>1</v>
      </c>
      <c r="E11" s="208"/>
      <c r="F11" s="214"/>
      <c r="G11" s="173">
        <v>3</v>
      </c>
      <c r="H11" s="114">
        <f>G11*30</f>
        <v>90</v>
      </c>
      <c r="I11" s="78">
        <v>30</v>
      </c>
      <c r="J11" s="78"/>
      <c r="K11" s="78"/>
      <c r="L11" s="78">
        <v>30</v>
      </c>
      <c r="M11" s="78">
        <f>H11-I11</f>
        <v>60</v>
      </c>
      <c r="N11" s="78"/>
      <c r="O11" s="78"/>
      <c r="P11" s="90"/>
      <c r="Q11" s="94">
        <v>2</v>
      </c>
      <c r="R11" s="213"/>
      <c r="S11" s="214"/>
      <c r="T11" s="192"/>
      <c r="U11" s="192"/>
      <c r="V11" s="192"/>
      <c r="W11" s="192"/>
      <c r="X11" s="192"/>
    </row>
    <row r="12" spans="1:24" s="75" customFormat="1" ht="19.5" customHeight="1">
      <c r="A12" s="120" t="s">
        <v>178</v>
      </c>
      <c r="B12" s="295" t="s">
        <v>234</v>
      </c>
      <c r="C12" s="150"/>
      <c r="D12" s="147">
        <v>1</v>
      </c>
      <c r="E12" s="147"/>
      <c r="F12" s="297"/>
      <c r="G12" s="177">
        <v>3</v>
      </c>
      <c r="H12" s="94">
        <f>G12*30</f>
        <v>90</v>
      </c>
      <c r="I12" s="147">
        <f>J12+L12</f>
        <v>30</v>
      </c>
      <c r="J12" s="147">
        <v>20</v>
      </c>
      <c r="K12" s="147"/>
      <c r="L12" s="147">
        <v>10</v>
      </c>
      <c r="M12" s="216">
        <f>H12-I12</f>
        <v>60</v>
      </c>
      <c r="N12" s="197"/>
      <c r="O12" s="79"/>
      <c r="P12" s="99"/>
      <c r="Q12" s="257">
        <v>2</v>
      </c>
      <c r="R12" s="79"/>
      <c r="S12" s="215"/>
      <c r="T12" s="192"/>
      <c r="U12" s="192"/>
      <c r="V12" s="192"/>
      <c r="W12" s="192"/>
      <c r="X12" s="192"/>
    </row>
    <row r="13" spans="1:24" s="75" customFormat="1" ht="19.5" customHeight="1">
      <c r="A13" s="120" t="s">
        <v>179</v>
      </c>
      <c r="B13" s="295" t="s">
        <v>227</v>
      </c>
      <c r="C13" s="298"/>
      <c r="D13" s="273">
        <v>2</v>
      </c>
      <c r="E13" s="273"/>
      <c r="F13" s="299"/>
      <c r="G13" s="177">
        <v>3</v>
      </c>
      <c r="H13" s="94">
        <f>G13*30</f>
        <v>90</v>
      </c>
      <c r="I13" s="147">
        <f>J13+L13</f>
        <v>36</v>
      </c>
      <c r="J13" s="147">
        <v>18</v>
      </c>
      <c r="K13" s="147"/>
      <c r="L13" s="147">
        <v>18</v>
      </c>
      <c r="M13" s="216">
        <f>H13-I13</f>
        <v>54</v>
      </c>
      <c r="N13" s="197"/>
      <c r="O13" s="79"/>
      <c r="P13" s="99"/>
      <c r="Q13" s="257"/>
      <c r="R13" s="79">
        <v>2</v>
      </c>
      <c r="S13" s="215"/>
      <c r="T13" s="192"/>
      <c r="U13" s="192"/>
      <c r="V13" s="192"/>
      <c r="W13" s="192"/>
      <c r="X13" s="192"/>
    </row>
    <row r="14" spans="1:24" s="75" customFormat="1" ht="19.5" customHeight="1" thickBot="1">
      <c r="A14" s="120" t="s">
        <v>235</v>
      </c>
      <c r="B14" s="139" t="s">
        <v>172</v>
      </c>
      <c r="C14" s="298">
        <v>1</v>
      </c>
      <c r="D14" s="273"/>
      <c r="E14" s="273"/>
      <c r="F14" s="299"/>
      <c r="G14" s="177">
        <v>3</v>
      </c>
      <c r="H14" s="94">
        <f>G14*30</f>
        <v>90</v>
      </c>
      <c r="I14" s="147">
        <f>J14+L14</f>
        <v>30</v>
      </c>
      <c r="J14" s="147">
        <v>15</v>
      </c>
      <c r="K14" s="147"/>
      <c r="L14" s="147">
        <v>15</v>
      </c>
      <c r="M14" s="216">
        <f>H14-I14</f>
        <v>60</v>
      </c>
      <c r="N14" s="197"/>
      <c r="O14" s="79"/>
      <c r="P14" s="99"/>
      <c r="Q14" s="257">
        <v>2</v>
      </c>
      <c r="R14" s="79"/>
      <c r="S14" s="215"/>
      <c r="T14" s="192"/>
      <c r="U14" s="192"/>
      <c r="V14" s="192"/>
      <c r="W14" s="192"/>
      <c r="X14" s="192"/>
    </row>
    <row r="15" spans="1:24" s="75" customFormat="1" ht="19.5" customHeight="1" thickBot="1">
      <c r="A15" s="523" t="s">
        <v>198</v>
      </c>
      <c r="B15" s="524"/>
      <c r="C15" s="138"/>
      <c r="D15" s="124"/>
      <c r="E15" s="124"/>
      <c r="F15" s="169"/>
      <c r="G15" s="201">
        <f aca="true" t="shared" si="0" ref="G15:S15">SUM(G11:G14)</f>
        <v>12</v>
      </c>
      <c r="H15" s="203">
        <f t="shared" si="0"/>
        <v>360</v>
      </c>
      <c r="I15" s="204">
        <f t="shared" si="0"/>
        <v>126</v>
      </c>
      <c r="J15" s="204">
        <f t="shared" si="0"/>
        <v>53</v>
      </c>
      <c r="K15" s="204">
        <f t="shared" si="0"/>
        <v>0</v>
      </c>
      <c r="L15" s="204">
        <f t="shared" si="0"/>
        <v>73</v>
      </c>
      <c r="M15" s="91">
        <f t="shared" si="0"/>
        <v>234</v>
      </c>
      <c r="N15" s="202">
        <f t="shared" si="0"/>
        <v>0</v>
      </c>
      <c r="O15" s="133">
        <f t="shared" si="0"/>
        <v>0</v>
      </c>
      <c r="P15" s="193">
        <f t="shared" si="0"/>
        <v>0</v>
      </c>
      <c r="Q15" s="203">
        <f t="shared" si="0"/>
        <v>6</v>
      </c>
      <c r="R15" s="204">
        <f t="shared" si="0"/>
        <v>2</v>
      </c>
      <c r="S15" s="91">
        <f t="shared" si="0"/>
        <v>0</v>
      </c>
      <c r="T15" s="192"/>
      <c r="U15" s="192"/>
      <c r="V15" s="192"/>
      <c r="W15" s="192"/>
      <c r="X15" s="192"/>
    </row>
    <row r="16" spans="1:24" s="75" customFormat="1" ht="19.5" customHeight="1" thickBot="1">
      <c r="A16" s="514" t="s">
        <v>199</v>
      </c>
      <c r="B16" s="515"/>
      <c r="C16" s="515"/>
      <c r="D16" s="515"/>
      <c r="E16" s="515"/>
      <c r="F16" s="515"/>
      <c r="G16" s="515"/>
      <c r="H16" s="516"/>
      <c r="I16" s="516"/>
      <c r="J16" s="516"/>
      <c r="K16" s="516"/>
      <c r="L16" s="516"/>
      <c r="M16" s="516"/>
      <c r="N16" s="515"/>
      <c r="O16" s="515"/>
      <c r="P16" s="515"/>
      <c r="Q16" s="516"/>
      <c r="R16" s="516"/>
      <c r="S16" s="517"/>
      <c r="T16" s="192"/>
      <c r="U16" s="192"/>
      <c r="V16" s="192"/>
      <c r="W16" s="192"/>
      <c r="X16" s="192"/>
    </row>
    <row r="17" spans="1:24" s="75" customFormat="1" ht="19.5" customHeight="1">
      <c r="A17" s="261" t="s">
        <v>163</v>
      </c>
      <c r="B17" s="258" t="s">
        <v>253</v>
      </c>
      <c r="C17" s="114"/>
      <c r="D17" s="78">
        <v>1</v>
      </c>
      <c r="E17" s="78"/>
      <c r="F17" s="90"/>
      <c r="G17" s="173">
        <v>3</v>
      </c>
      <c r="H17" s="111">
        <f aca="true" t="shared" si="1" ref="H17:H22">G17*30</f>
        <v>90</v>
      </c>
      <c r="I17" s="78">
        <f>SUM(J17:L17)</f>
        <v>30</v>
      </c>
      <c r="J17" s="78">
        <v>15</v>
      </c>
      <c r="K17" s="78"/>
      <c r="L17" s="78">
        <v>15</v>
      </c>
      <c r="M17" s="78">
        <f aca="true" t="shared" si="2" ref="M17:M22">H17-I17</f>
        <v>60</v>
      </c>
      <c r="N17" s="87"/>
      <c r="O17" s="87"/>
      <c r="P17" s="88" t="e">
        <f>G17/P3</f>
        <v>#DIV/0!</v>
      </c>
      <c r="Q17" s="150">
        <v>2</v>
      </c>
      <c r="R17" s="147"/>
      <c r="S17" s="216"/>
      <c r="T17" s="192"/>
      <c r="U17" s="192"/>
      <c r="V17" s="192"/>
      <c r="W17" s="192"/>
      <c r="X17" s="192"/>
    </row>
    <row r="18" spans="1:24" s="75" customFormat="1" ht="19.5" customHeight="1">
      <c r="A18" s="260" t="s">
        <v>166</v>
      </c>
      <c r="B18" s="258" t="s">
        <v>229</v>
      </c>
      <c r="C18" s="114">
        <v>1</v>
      </c>
      <c r="D18" s="78"/>
      <c r="E18" s="78"/>
      <c r="F18" s="90"/>
      <c r="G18" s="173">
        <v>3</v>
      </c>
      <c r="H18" s="111">
        <f>G18*30</f>
        <v>90</v>
      </c>
      <c r="I18" s="78">
        <f>SUM(J18:L18)</f>
        <v>30</v>
      </c>
      <c r="J18" s="78">
        <v>15</v>
      </c>
      <c r="K18" s="78"/>
      <c r="L18" s="78">
        <v>15</v>
      </c>
      <c r="M18" s="78">
        <f>H18-I18</f>
        <v>60</v>
      </c>
      <c r="N18" s="87"/>
      <c r="O18" s="87"/>
      <c r="P18" s="88" t="e">
        <f>G18/P3</f>
        <v>#DIV/0!</v>
      </c>
      <c r="Q18" s="150">
        <v>2</v>
      </c>
      <c r="R18" s="147"/>
      <c r="S18" s="259"/>
      <c r="T18" s="192"/>
      <c r="U18" s="192"/>
      <c r="V18" s="192"/>
      <c r="W18" s="192"/>
      <c r="X18" s="192"/>
    </row>
    <row r="19" spans="1:24" s="75" customFormat="1" ht="19.5" customHeight="1">
      <c r="A19" s="149" t="s">
        <v>167</v>
      </c>
      <c r="B19" s="144" t="s">
        <v>19</v>
      </c>
      <c r="C19" s="145">
        <v>1</v>
      </c>
      <c r="D19" s="86"/>
      <c r="E19" s="86"/>
      <c r="F19" s="168"/>
      <c r="G19" s="171">
        <v>6</v>
      </c>
      <c r="H19" s="111">
        <f t="shared" si="1"/>
        <v>180</v>
      </c>
      <c r="I19" s="78">
        <f>SUM(J19:L19)</f>
        <v>60</v>
      </c>
      <c r="J19" s="78">
        <v>30</v>
      </c>
      <c r="K19" s="78"/>
      <c r="L19" s="78">
        <v>30</v>
      </c>
      <c r="M19" s="78">
        <f t="shared" si="2"/>
        <v>120</v>
      </c>
      <c r="N19" s="87"/>
      <c r="O19" s="87"/>
      <c r="P19" s="88">
        <f>G19/11</f>
        <v>0.5454545454545454</v>
      </c>
      <c r="Q19" s="230">
        <v>4</v>
      </c>
      <c r="R19" s="231"/>
      <c r="S19" s="259"/>
      <c r="T19" s="192"/>
      <c r="U19" s="192"/>
      <c r="V19" s="192"/>
      <c r="W19" s="192"/>
      <c r="X19" s="192"/>
    </row>
    <row r="20" spans="1:24" s="75" customFormat="1" ht="19.5" customHeight="1">
      <c r="A20" s="149" t="s">
        <v>181</v>
      </c>
      <c r="B20" s="258" t="s">
        <v>278</v>
      </c>
      <c r="C20" s="145">
        <v>2</v>
      </c>
      <c r="D20" s="86"/>
      <c r="E20" s="86"/>
      <c r="F20" s="168"/>
      <c r="G20" s="173">
        <v>3</v>
      </c>
      <c r="H20" s="111">
        <f t="shared" si="1"/>
        <v>90</v>
      </c>
      <c r="I20" s="78">
        <f>SUM(J20:L20)</f>
        <v>36</v>
      </c>
      <c r="J20" s="78">
        <v>18</v>
      </c>
      <c r="K20" s="78">
        <v>18</v>
      </c>
      <c r="L20" s="78"/>
      <c r="M20" s="78">
        <f t="shared" si="2"/>
        <v>54</v>
      </c>
      <c r="N20" s="87"/>
      <c r="O20" s="87"/>
      <c r="P20" s="88">
        <f>G20/P5</f>
        <v>1</v>
      </c>
      <c r="Q20" s="150"/>
      <c r="R20" s="147">
        <v>2</v>
      </c>
      <c r="S20" s="259"/>
      <c r="T20" s="192"/>
      <c r="U20" s="192"/>
      <c r="V20" s="192"/>
      <c r="W20" s="192"/>
      <c r="X20" s="192"/>
    </row>
    <row r="21" spans="1:24" s="75" customFormat="1" ht="19.5" customHeight="1">
      <c r="A21" s="149" t="s">
        <v>230</v>
      </c>
      <c r="B21" s="144" t="s">
        <v>17</v>
      </c>
      <c r="C21" s="114">
        <v>1</v>
      </c>
      <c r="D21" s="78"/>
      <c r="E21" s="78"/>
      <c r="F21" s="90"/>
      <c r="G21" s="173">
        <v>6</v>
      </c>
      <c r="H21" s="111">
        <f t="shared" si="1"/>
        <v>180</v>
      </c>
      <c r="I21" s="78">
        <f>SUM(J21:L21)</f>
        <v>60</v>
      </c>
      <c r="J21" s="78">
        <v>30</v>
      </c>
      <c r="K21" s="78">
        <v>30</v>
      </c>
      <c r="L21" s="78"/>
      <c r="M21" s="78">
        <f t="shared" si="2"/>
        <v>120</v>
      </c>
      <c r="N21" s="87">
        <f>G21/N7</f>
        <v>0.3333333333333333</v>
      </c>
      <c r="O21" s="87"/>
      <c r="P21" s="88"/>
      <c r="Q21" s="150">
        <v>4</v>
      </c>
      <c r="R21" s="147"/>
      <c r="S21" s="216"/>
      <c r="T21" s="192"/>
      <c r="U21" s="192"/>
      <c r="V21" s="192"/>
      <c r="W21" s="192"/>
      <c r="X21" s="192"/>
    </row>
    <row r="22" spans="1:24" s="75" customFormat="1" ht="19.5" customHeight="1" thickBot="1">
      <c r="A22" s="149" t="s">
        <v>231</v>
      </c>
      <c r="B22" s="139" t="s">
        <v>180</v>
      </c>
      <c r="C22" s="114"/>
      <c r="D22" s="78"/>
      <c r="E22" s="78">
        <v>2</v>
      </c>
      <c r="F22" s="90"/>
      <c r="G22" s="173">
        <v>1.5</v>
      </c>
      <c r="H22" s="116">
        <f t="shared" si="1"/>
        <v>45</v>
      </c>
      <c r="I22" s="351">
        <v>18</v>
      </c>
      <c r="J22" s="351"/>
      <c r="K22" s="351"/>
      <c r="L22" s="351">
        <v>18</v>
      </c>
      <c r="M22" s="351">
        <f t="shared" si="2"/>
        <v>27</v>
      </c>
      <c r="N22" s="87"/>
      <c r="O22" s="87">
        <f>G22/11</f>
        <v>0.13636363636363635</v>
      </c>
      <c r="P22" s="88"/>
      <c r="Q22" s="222"/>
      <c r="R22" s="223">
        <v>1</v>
      </c>
      <c r="S22" s="224"/>
      <c r="T22" s="192"/>
      <c r="U22" s="192"/>
      <c r="V22" s="192"/>
      <c r="W22" s="192"/>
      <c r="X22" s="192"/>
    </row>
    <row r="23" spans="1:24" s="75" customFormat="1" ht="19.5" customHeight="1" thickBot="1">
      <c r="A23" s="523" t="s">
        <v>202</v>
      </c>
      <c r="B23" s="524"/>
      <c r="C23" s="140"/>
      <c r="D23" s="107"/>
      <c r="E23" s="107"/>
      <c r="F23" s="158"/>
      <c r="G23" s="201">
        <f>SUM(G17:G22)</f>
        <v>22.5</v>
      </c>
      <c r="H23" s="228">
        <f>G23*30</f>
        <v>675</v>
      </c>
      <c r="I23" s="204">
        <f aca="true" t="shared" si="3" ref="I23:P23">SUM(I19:I22)</f>
        <v>174</v>
      </c>
      <c r="J23" s="204">
        <f t="shared" si="3"/>
        <v>78</v>
      </c>
      <c r="K23" s="204">
        <f t="shared" si="3"/>
        <v>48</v>
      </c>
      <c r="L23" s="204">
        <f t="shared" si="3"/>
        <v>48</v>
      </c>
      <c r="M23" s="91">
        <f t="shared" si="3"/>
        <v>321</v>
      </c>
      <c r="N23" s="180">
        <f t="shared" si="3"/>
        <v>0.3333333333333333</v>
      </c>
      <c r="O23" s="91">
        <f t="shared" si="3"/>
        <v>0.13636363636363635</v>
      </c>
      <c r="P23" s="191">
        <f t="shared" si="3"/>
        <v>1.5454545454545454</v>
      </c>
      <c r="Q23" s="203">
        <f>SUM(Q17:Q22)</f>
        <v>12</v>
      </c>
      <c r="R23" s="204">
        <f>SUM(R17:R22)</f>
        <v>3</v>
      </c>
      <c r="S23" s="91">
        <f>SUM(S19:S22)</f>
        <v>0</v>
      </c>
      <c r="T23" s="194"/>
      <c r="U23" s="194"/>
      <c r="V23" s="194"/>
      <c r="W23" s="194"/>
      <c r="X23" s="192"/>
    </row>
    <row r="24" spans="1:24" s="75" customFormat="1" ht="19.5" customHeight="1" thickBot="1">
      <c r="A24" s="566" t="s">
        <v>200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8"/>
      <c r="T24" s="192"/>
      <c r="U24" s="192"/>
      <c r="V24" s="192"/>
      <c r="W24" s="192"/>
      <c r="X24" s="192"/>
    </row>
    <row r="25" spans="1:20" ht="18" customHeight="1">
      <c r="A25" s="149" t="s">
        <v>171</v>
      </c>
      <c r="B25" s="280" t="s">
        <v>152</v>
      </c>
      <c r="C25" s="111"/>
      <c r="D25" s="108">
        <v>1</v>
      </c>
      <c r="E25" s="135"/>
      <c r="F25" s="212"/>
      <c r="G25" s="281">
        <v>3</v>
      </c>
      <c r="H25" s="136">
        <f>G25*30</f>
        <v>90</v>
      </c>
      <c r="I25" s="570" t="s">
        <v>232</v>
      </c>
      <c r="J25" s="571"/>
      <c r="K25" s="571"/>
      <c r="L25" s="571"/>
      <c r="M25" s="572"/>
      <c r="N25" s="282"/>
      <c r="O25" s="239"/>
      <c r="P25" s="283"/>
      <c r="Q25" s="284"/>
      <c r="R25" s="285"/>
      <c r="S25" s="286"/>
      <c r="T25" s="192"/>
    </row>
    <row r="26" spans="1:24" s="75" customFormat="1" ht="18" customHeight="1" thickBot="1">
      <c r="A26" s="115" t="s">
        <v>268</v>
      </c>
      <c r="B26" s="280" t="s">
        <v>269</v>
      </c>
      <c r="C26" s="116"/>
      <c r="D26" s="118">
        <v>3</v>
      </c>
      <c r="E26" s="118"/>
      <c r="F26" s="132"/>
      <c r="G26" s="234">
        <v>8</v>
      </c>
      <c r="H26" s="350">
        <f>G26*30</f>
        <v>240</v>
      </c>
      <c r="I26" s="563" t="s">
        <v>233</v>
      </c>
      <c r="J26" s="564"/>
      <c r="K26" s="564"/>
      <c r="L26" s="564"/>
      <c r="M26" s="565"/>
      <c r="N26" s="121"/>
      <c r="O26" s="122"/>
      <c r="P26" s="123"/>
      <c r="Q26" s="131"/>
      <c r="R26" s="239"/>
      <c r="S26" s="240"/>
      <c r="T26" s="192"/>
      <c r="U26" s="192"/>
      <c r="V26" s="192"/>
      <c r="W26" s="192"/>
      <c r="X26" s="192"/>
    </row>
    <row r="27" spans="1:24" s="75" customFormat="1" ht="19.5" customHeight="1" thickBot="1">
      <c r="A27" s="536" t="s">
        <v>203</v>
      </c>
      <c r="B27" s="537"/>
      <c r="C27" s="140"/>
      <c r="D27" s="107"/>
      <c r="E27" s="107"/>
      <c r="F27" s="158"/>
      <c r="G27" s="175">
        <f>G25+G26</f>
        <v>11</v>
      </c>
      <c r="H27" s="228">
        <f>G27*30</f>
        <v>330</v>
      </c>
      <c r="I27" s="159"/>
      <c r="J27" s="159"/>
      <c r="K27" s="159"/>
      <c r="L27" s="159"/>
      <c r="M27" s="160"/>
      <c r="N27" s="161"/>
      <c r="O27" s="162"/>
      <c r="P27" s="163"/>
      <c r="Q27" s="164"/>
      <c r="R27" s="241"/>
      <c r="S27" s="242"/>
      <c r="T27" s="192"/>
      <c r="U27" s="192"/>
      <c r="V27" s="192"/>
      <c r="W27" s="192"/>
      <c r="X27" s="192"/>
    </row>
    <row r="28" spans="1:24" s="596" customFormat="1" ht="19.5" customHeight="1" thickBot="1">
      <c r="A28" s="542" t="s">
        <v>249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43"/>
      <c r="T28" s="595"/>
      <c r="U28" s="595"/>
      <c r="V28" s="595"/>
      <c r="W28" s="595"/>
      <c r="X28" s="595"/>
    </row>
    <row r="29" spans="1:24" s="75" customFormat="1" ht="19.5" customHeight="1" thickBot="1">
      <c r="A29" s="115" t="s">
        <v>201</v>
      </c>
      <c r="B29" s="322" t="s">
        <v>247</v>
      </c>
      <c r="C29" s="116">
        <v>3</v>
      </c>
      <c r="D29" s="118"/>
      <c r="E29" s="118"/>
      <c r="F29" s="179"/>
      <c r="G29" s="323">
        <v>22</v>
      </c>
      <c r="H29" s="143">
        <f>G29*30</f>
        <v>660</v>
      </c>
      <c r="I29" s="159"/>
      <c r="J29" s="159"/>
      <c r="K29" s="159"/>
      <c r="L29" s="159"/>
      <c r="M29" s="159"/>
      <c r="N29" s="162"/>
      <c r="O29" s="162"/>
      <c r="P29" s="163"/>
      <c r="Q29" s="164"/>
      <c r="R29" s="241"/>
      <c r="S29" s="242"/>
      <c r="T29" s="192"/>
      <c r="U29" s="192"/>
      <c r="V29" s="192"/>
      <c r="W29" s="192"/>
      <c r="X29" s="192"/>
    </row>
    <row r="30" spans="1:24" s="75" customFormat="1" ht="19.5" customHeight="1" thickBot="1">
      <c r="A30" s="536" t="s">
        <v>204</v>
      </c>
      <c r="B30" s="537"/>
      <c r="C30" s="141"/>
      <c r="D30" s="125"/>
      <c r="E30" s="125"/>
      <c r="F30" s="178"/>
      <c r="G30" s="175">
        <f>G29</f>
        <v>22</v>
      </c>
      <c r="H30" s="184">
        <f>G30*30</f>
        <v>660</v>
      </c>
      <c r="I30" s="182"/>
      <c r="J30" s="320"/>
      <c r="K30" s="320"/>
      <c r="L30" s="320"/>
      <c r="M30" s="321"/>
      <c r="N30" s="324" t="e">
        <f>SUM(N45:N61)</f>
        <v>#REF!</v>
      </c>
      <c r="O30" s="325">
        <f>SUM(O45:O61)</f>
        <v>5.5</v>
      </c>
      <c r="P30" s="326">
        <f>SUM(P45:P61)</f>
        <v>0</v>
      </c>
      <c r="Q30" s="327"/>
      <c r="R30" s="328"/>
      <c r="S30" s="329"/>
      <c r="T30" s="192"/>
      <c r="U30" s="192"/>
      <c r="V30" s="192"/>
      <c r="W30" s="192"/>
      <c r="X30" s="192"/>
    </row>
    <row r="31" spans="1:24" s="75" customFormat="1" ht="19.5" customHeight="1" thickBot="1">
      <c r="A31" s="542" t="s">
        <v>248</v>
      </c>
      <c r="B31" s="543"/>
      <c r="C31" s="140"/>
      <c r="D31" s="107"/>
      <c r="E31" s="107"/>
      <c r="F31" s="158"/>
      <c r="G31" s="172">
        <f>G23+G15+G27+G30</f>
        <v>67.5</v>
      </c>
      <c r="H31" s="184">
        <f>G31*30</f>
        <v>2025</v>
      </c>
      <c r="I31" s="91">
        <f aca="true" t="shared" si="4" ref="I31:S31">I23+I15+I27+I30</f>
        <v>300</v>
      </c>
      <c r="J31" s="91">
        <f t="shared" si="4"/>
        <v>131</v>
      </c>
      <c r="K31" s="91">
        <f t="shared" si="4"/>
        <v>48</v>
      </c>
      <c r="L31" s="91">
        <f t="shared" si="4"/>
        <v>121</v>
      </c>
      <c r="M31" s="91">
        <f t="shared" si="4"/>
        <v>555</v>
      </c>
      <c r="N31" s="91" t="e">
        <f t="shared" si="4"/>
        <v>#REF!</v>
      </c>
      <c r="O31" s="91">
        <f t="shared" si="4"/>
        <v>5.636363636363637</v>
      </c>
      <c r="P31" s="91">
        <f t="shared" si="4"/>
        <v>1.5454545454545454</v>
      </c>
      <c r="Q31" s="172">
        <f t="shared" si="4"/>
        <v>18</v>
      </c>
      <c r="R31" s="91">
        <f t="shared" si="4"/>
        <v>5</v>
      </c>
      <c r="S31" s="91">
        <f t="shared" si="4"/>
        <v>0</v>
      </c>
      <c r="T31" s="192"/>
      <c r="U31" s="192"/>
      <c r="V31" s="192"/>
      <c r="W31" s="192"/>
      <c r="X31" s="192"/>
    </row>
    <row r="32" spans="1:24" s="75" customFormat="1" ht="19.5" customHeight="1" thickBot="1">
      <c r="A32" s="542" t="s">
        <v>164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43"/>
      <c r="T32" s="192"/>
      <c r="U32" s="192"/>
      <c r="V32" s="192"/>
      <c r="W32" s="192"/>
      <c r="X32" s="192"/>
    </row>
    <row r="33" spans="1:24" s="75" customFormat="1" ht="19.5" customHeight="1" thickBot="1">
      <c r="A33" s="518" t="s">
        <v>205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20"/>
      <c r="T33" s="192"/>
      <c r="U33" s="192"/>
      <c r="V33" s="192"/>
      <c r="W33" s="192"/>
      <c r="X33" s="192"/>
    </row>
    <row r="34" spans="1:24" s="75" customFormat="1" ht="19.5" customHeight="1">
      <c r="A34" s="576" t="s">
        <v>272</v>
      </c>
      <c r="B34" s="577"/>
      <c r="C34" s="210"/>
      <c r="D34" s="108">
        <v>2</v>
      </c>
      <c r="E34" s="108"/>
      <c r="F34" s="176"/>
      <c r="G34" s="229">
        <v>3</v>
      </c>
      <c r="H34" s="111">
        <f>G34*30</f>
        <v>90</v>
      </c>
      <c r="I34" s="108">
        <f>L34+J34</f>
        <v>36</v>
      </c>
      <c r="J34" s="108">
        <v>18</v>
      </c>
      <c r="K34" s="108"/>
      <c r="L34" s="108">
        <v>18</v>
      </c>
      <c r="M34" s="108">
        <f>H34-I34</f>
        <v>54</v>
      </c>
      <c r="N34" s="108"/>
      <c r="O34" s="108"/>
      <c r="P34" s="135"/>
      <c r="Q34" s="136"/>
      <c r="R34" s="108">
        <v>2</v>
      </c>
      <c r="S34" s="212"/>
      <c r="T34" s="192"/>
      <c r="U34" s="192"/>
      <c r="V34" s="192"/>
      <c r="W34" s="192"/>
      <c r="X34" s="192"/>
    </row>
    <row r="35" spans="1:24" s="75" customFormat="1" ht="19.5" customHeight="1" thickBot="1">
      <c r="A35" s="578" t="s">
        <v>273</v>
      </c>
      <c r="B35" s="579"/>
      <c r="C35" s="148"/>
      <c r="D35" s="86">
        <v>2</v>
      </c>
      <c r="E35" s="86"/>
      <c r="F35" s="168"/>
      <c r="G35" s="190">
        <v>3</v>
      </c>
      <c r="H35" s="136">
        <f>G35*30</f>
        <v>90</v>
      </c>
      <c r="I35" s="86">
        <f>SUM(J35:L35)</f>
        <v>36</v>
      </c>
      <c r="J35" s="86">
        <v>18</v>
      </c>
      <c r="K35" s="86"/>
      <c r="L35" s="86">
        <v>18</v>
      </c>
      <c r="M35" s="199">
        <f>H35-I35</f>
        <v>54</v>
      </c>
      <c r="N35" s="198" t="e">
        <f>G35/N30</f>
        <v>#REF!</v>
      </c>
      <c r="O35" s="87"/>
      <c r="P35" s="88"/>
      <c r="Q35" s="146"/>
      <c r="R35" s="147">
        <v>2</v>
      </c>
      <c r="S35" s="217"/>
      <c r="T35" s="192"/>
      <c r="U35" s="192"/>
      <c r="V35" s="192"/>
      <c r="W35" s="192"/>
      <c r="X35" s="192"/>
    </row>
    <row r="36" spans="1:24" s="75" customFormat="1" ht="19.5" customHeight="1" thickBot="1">
      <c r="A36" s="536" t="s">
        <v>241</v>
      </c>
      <c r="B36" s="537"/>
      <c r="C36" s="137"/>
      <c r="D36" s="117"/>
      <c r="E36" s="117"/>
      <c r="F36" s="174"/>
      <c r="G36" s="175">
        <f aca="true" t="shared" si="5" ref="G36:S36">SUM(G34:G35)</f>
        <v>6</v>
      </c>
      <c r="H36" s="126">
        <f t="shared" si="5"/>
        <v>180</v>
      </c>
      <c r="I36" s="126">
        <f t="shared" si="5"/>
        <v>72</v>
      </c>
      <c r="J36" s="126">
        <f t="shared" si="5"/>
        <v>36</v>
      </c>
      <c r="K36" s="126">
        <f t="shared" si="5"/>
        <v>0</v>
      </c>
      <c r="L36" s="126">
        <f t="shared" si="5"/>
        <v>36</v>
      </c>
      <c r="M36" s="126">
        <f t="shared" si="5"/>
        <v>108</v>
      </c>
      <c r="N36" s="126" t="e">
        <f t="shared" si="5"/>
        <v>#REF!</v>
      </c>
      <c r="O36" s="126">
        <f t="shared" si="5"/>
        <v>0</v>
      </c>
      <c r="P36" s="126">
        <f t="shared" si="5"/>
        <v>0</v>
      </c>
      <c r="Q36" s="175">
        <f t="shared" si="5"/>
        <v>0</v>
      </c>
      <c r="R36" s="126">
        <f t="shared" si="5"/>
        <v>4</v>
      </c>
      <c r="S36" s="126">
        <f t="shared" si="5"/>
        <v>0</v>
      </c>
      <c r="T36" s="192"/>
      <c r="U36" s="192"/>
      <c r="V36" s="192"/>
      <c r="W36" s="192"/>
      <c r="X36" s="192"/>
    </row>
    <row r="37" spans="1:33" s="75" customFormat="1" ht="19.5" customHeight="1">
      <c r="A37" s="119" t="s">
        <v>210</v>
      </c>
      <c r="B37" s="296" t="s">
        <v>26</v>
      </c>
      <c r="C37" s="152"/>
      <c r="D37" s="208">
        <v>2</v>
      </c>
      <c r="E37" s="208"/>
      <c r="F37" s="309"/>
      <c r="G37" s="310">
        <v>3</v>
      </c>
      <c r="H37" s="114">
        <f aca="true" t="shared" si="6" ref="H37:H42">G37*30</f>
        <v>90</v>
      </c>
      <c r="I37" s="78">
        <v>36</v>
      </c>
      <c r="J37" s="78">
        <v>18</v>
      </c>
      <c r="K37" s="78"/>
      <c r="L37" s="78">
        <v>18</v>
      </c>
      <c r="M37" s="78">
        <f aca="true" t="shared" si="7" ref="M37:M42">H37-I37</f>
        <v>54</v>
      </c>
      <c r="N37" s="78"/>
      <c r="O37" s="78"/>
      <c r="P37" s="90"/>
      <c r="Q37" s="94"/>
      <c r="R37" s="78">
        <v>2</v>
      </c>
      <c r="S37" s="217"/>
      <c r="T37" s="192"/>
      <c r="U37" s="76"/>
      <c r="V37" s="76"/>
      <c r="W37" s="76"/>
      <c r="X37" s="76"/>
      <c r="Y37" s="76"/>
      <c r="Z37" s="76"/>
      <c r="AA37" s="77"/>
      <c r="AB37" s="77"/>
      <c r="AC37" s="77"/>
      <c r="AD37" s="76"/>
      <c r="AE37" s="76"/>
      <c r="AF37" s="76"/>
      <c r="AG37" s="192"/>
    </row>
    <row r="38" spans="1:33" s="75" customFormat="1" ht="19.5" customHeight="1">
      <c r="A38" s="120" t="s">
        <v>211</v>
      </c>
      <c r="B38" s="308" t="s">
        <v>23</v>
      </c>
      <c r="C38" s="311"/>
      <c r="D38" s="86">
        <v>2</v>
      </c>
      <c r="E38" s="86"/>
      <c r="F38" s="168"/>
      <c r="G38" s="171">
        <v>3</v>
      </c>
      <c r="H38" s="114">
        <f t="shared" si="6"/>
        <v>90</v>
      </c>
      <c r="I38" s="86">
        <f>SUM(J38:L38)</f>
        <v>36</v>
      </c>
      <c r="J38" s="86">
        <v>18</v>
      </c>
      <c r="K38" s="86"/>
      <c r="L38" s="86">
        <v>18</v>
      </c>
      <c r="M38" s="199">
        <f t="shared" si="7"/>
        <v>54</v>
      </c>
      <c r="N38" s="198" t="e">
        <f>G38/#REF!</f>
        <v>#REF!</v>
      </c>
      <c r="O38" s="87"/>
      <c r="P38" s="88"/>
      <c r="Q38" s="205"/>
      <c r="R38" s="147">
        <v>2</v>
      </c>
      <c r="S38" s="217"/>
      <c r="T38" s="192"/>
      <c r="U38" s="76"/>
      <c r="V38" s="76"/>
      <c r="W38" s="76"/>
      <c r="X38" s="76"/>
      <c r="Y38" s="76"/>
      <c r="Z38" s="76"/>
      <c r="AA38" s="77"/>
      <c r="AB38" s="77"/>
      <c r="AC38" s="77"/>
      <c r="AD38" s="76"/>
      <c r="AE38" s="76"/>
      <c r="AF38" s="76"/>
      <c r="AG38" s="192"/>
    </row>
    <row r="39" spans="1:24" s="75" customFormat="1" ht="19.5" customHeight="1">
      <c r="A39" s="120" t="s">
        <v>212</v>
      </c>
      <c r="B39" s="308" t="s">
        <v>48</v>
      </c>
      <c r="C39" s="94"/>
      <c r="D39" s="78">
        <v>2</v>
      </c>
      <c r="E39" s="78"/>
      <c r="F39" s="99"/>
      <c r="G39" s="171">
        <v>3</v>
      </c>
      <c r="H39" s="114">
        <f t="shared" si="6"/>
        <v>90</v>
      </c>
      <c r="I39" s="78">
        <v>36</v>
      </c>
      <c r="J39" s="78">
        <v>18</v>
      </c>
      <c r="K39" s="78"/>
      <c r="L39" s="78">
        <v>18</v>
      </c>
      <c r="M39" s="78">
        <f t="shared" si="7"/>
        <v>54</v>
      </c>
      <c r="N39" s="78"/>
      <c r="O39" s="78"/>
      <c r="P39" s="90"/>
      <c r="Q39" s="94"/>
      <c r="R39" s="78">
        <v>2</v>
      </c>
      <c r="S39" s="212"/>
      <c r="T39" s="192"/>
      <c r="U39" s="192"/>
      <c r="V39" s="192"/>
      <c r="W39" s="192"/>
      <c r="X39" s="192"/>
    </row>
    <row r="40" spans="1:24" s="75" customFormat="1" ht="19.5" customHeight="1">
      <c r="A40" s="120" t="s">
        <v>216</v>
      </c>
      <c r="B40" s="308" t="s">
        <v>243</v>
      </c>
      <c r="C40" s="94"/>
      <c r="D40" s="78">
        <v>2</v>
      </c>
      <c r="E40" s="78"/>
      <c r="F40" s="99"/>
      <c r="G40" s="171">
        <v>3</v>
      </c>
      <c r="H40" s="114">
        <f t="shared" si="6"/>
        <v>90</v>
      </c>
      <c r="I40" s="78">
        <v>36</v>
      </c>
      <c r="J40" s="78">
        <v>18</v>
      </c>
      <c r="K40" s="78"/>
      <c r="L40" s="78">
        <v>18</v>
      </c>
      <c r="M40" s="78">
        <f t="shared" si="7"/>
        <v>54</v>
      </c>
      <c r="N40" s="78"/>
      <c r="O40" s="78"/>
      <c r="P40" s="90"/>
      <c r="Q40" s="94"/>
      <c r="R40" s="78">
        <v>2</v>
      </c>
      <c r="S40" s="212"/>
      <c r="T40" s="192"/>
      <c r="U40" s="192"/>
      <c r="V40" s="192"/>
      <c r="W40" s="192"/>
      <c r="X40" s="192"/>
    </row>
    <row r="41" spans="1:24" s="75" customFormat="1" ht="19.5" customHeight="1">
      <c r="A41" s="120" t="s">
        <v>242</v>
      </c>
      <c r="B41" s="318" t="s">
        <v>165</v>
      </c>
      <c r="C41" s="311"/>
      <c r="D41" s="86">
        <v>2</v>
      </c>
      <c r="E41" s="86"/>
      <c r="F41" s="168"/>
      <c r="G41" s="171">
        <v>3</v>
      </c>
      <c r="H41" s="114">
        <f t="shared" si="6"/>
        <v>90</v>
      </c>
      <c r="I41" s="86">
        <f>SUM(J41:L41)</f>
        <v>36</v>
      </c>
      <c r="J41" s="86">
        <v>18</v>
      </c>
      <c r="K41" s="86"/>
      <c r="L41" s="86">
        <v>18</v>
      </c>
      <c r="M41" s="199">
        <f t="shared" si="7"/>
        <v>54</v>
      </c>
      <c r="N41" s="198" t="e">
        <f>G41/#REF!</f>
        <v>#REF!</v>
      </c>
      <c r="O41" s="87"/>
      <c r="P41" s="88"/>
      <c r="Q41" s="205"/>
      <c r="R41" s="147">
        <v>2</v>
      </c>
      <c r="S41" s="212"/>
      <c r="T41" s="192"/>
      <c r="U41" s="192"/>
      <c r="V41" s="192"/>
      <c r="W41" s="192"/>
      <c r="X41" s="192"/>
    </row>
    <row r="42" spans="1:24" s="75" customFormat="1" ht="19.5" customHeight="1" thickBot="1">
      <c r="A42" s="120"/>
      <c r="B42" s="319" t="s">
        <v>251</v>
      </c>
      <c r="C42" s="311"/>
      <c r="D42" s="86">
        <v>2</v>
      </c>
      <c r="E42" s="86"/>
      <c r="F42" s="168"/>
      <c r="G42" s="171">
        <v>3</v>
      </c>
      <c r="H42" s="114">
        <f t="shared" si="6"/>
        <v>90</v>
      </c>
      <c r="I42" s="86">
        <f>SUM(J42:L42)</f>
        <v>36</v>
      </c>
      <c r="J42" s="86">
        <v>18</v>
      </c>
      <c r="K42" s="86"/>
      <c r="L42" s="86">
        <v>18</v>
      </c>
      <c r="M42" s="199">
        <f t="shared" si="7"/>
        <v>54</v>
      </c>
      <c r="N42" s="198" t="e">
        <f>G42/#REF!</f>
        <v>#REF!</v>
      </c>
      <c r="O42" s="87"/>
      <c r="P42" s="88"/>
      <c r="Q42" s="205"/>
      <c r="R42" s="147">
        <v>2</v>
      </c>
      <c r="S42" s="217"/>
      <c r="T42" s="192"/>
      <c r="U42" s="192"/>
      <c r="V42" s="192"/>
      <c r="W42" s="192"/>
      <c r="X42" s="192"/>
    </row>
    <row r="43" spans="1:24" s="75" customFormat="1" ht="19.5" customHeight="1">
      <c r="A43" s="112"/>
      <c r="B43" s="597" t="s">
        <v>240</v>
      </c>
      <c r="C43" s="266"/>
      <c r="D43" s="307" t="s">
        <v>239</v>
      </c>
      <c r="E43" s="267"/>
      <c r="F43" s="277"/>
      <c r="G43" s="278"/>
      <c r="H43" s="207"/>
      <c r="I43" s="267"/>
      <c r="J43" s="267"/>
      <c r="K43" s="267"/>
      <c r="L43" s="267"/>
      <c r="M43" s="267"/>
      <c r="N43" s="274"/>
      <c r="O43" s="274"/>
      <c r="P43" s="275"/>
      <c r="Q43" s="269" t="s">
        <v>43</v>
      </c>
      <c r="R43" s="270" t="s">
        <v>43</v>
      </c>
      <c r="S43" s="211"/>
      <c r="T43" s="192"/>
      <c r="U43" s="192"/>
      <c r="V43" s="192"/>
      <c r="W43" s="192"/>
      <c r="X43" s="192"/>
    </row>
    <row r="44" spans="1:24" s="75" customFormat="1" ht="19.5" customHeight="1" thickBot="1">
      <c r="A44" s="262"/>
      <c r="B44" s="598" t="s">
        <v>238</v>
      </c>
      <c r="C44" s="268"/>
      <c r="D44" s="263"/>
      <c r="E44" s="263"/>
      <c r="F44" s="264"/>
      <c r="G44" s="279"/>
      <c r="H44" s="272"/>
      <c r="I44" s="263"/>
      <c r="J44" s="263"/>
      <c r="K44" s="263"/>
      <c r="L44" s="263"/>
      <c r="M44" s="263"/>
      <c r="N44" s="265"/>
      <c r="O44" s="265"/>
      <c r="P44" s="276"/>
      <c r="Q44" s="225"/>
      <c r="R44" s="226"/>
      <c r="S44" s="227"/>
      <c r="T44" s="192"/>
      <c r="U44" s="192"/>
      <c r="V44" s="192"/>
      <c r="W44" s="192"/>
      <c r="X44" s="192"/>
    </row>
    <row r="45" spans="1:20" ht="19.5" customHeight="1" thickBot="1">
      <c r="A45" s="573" t="s">
        <v>206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5"/>
      <c r="T45" s="599"/>
    </row>
    <row r="46" spans="1:24" s="75" customFormat="1" ht="19.5" customHeight="1">
      <c r="A46" s="544" t="s">
        <v>274</v>
      </c>
      <c r="B46" s="545"/>
      <c r="C46" s="152">
        <v>2</v>
      </c>
      <c r="D46" s="208"/>
      <c r="E46" s="208"/>
      <c r="F46" s="211"/>
      <c r="G46" s="170">
        <v>5.5</v>
      </c>
      <c r="H46" s="235">
        <f aca="true" t="shared" si="8" ref="H46:H51">G46*30</f>
        <v>165</v>
      </c>
      <c r="I46" s="208">
        <f>SUM(J46:L46)</f>
        <v>54</v>
      </c>
      <c r="J46" s="208">
        <v>18</v>
      </c>
      <c r="K46" s="208"/>
      <c r="L46" s="208">
        <v>36</v>
      </c>
      <c r="M46" s="208">
        <f>H46-I46</f>
        <v>111</v>
      </c>
      <c r="N46" s="243"/>
      <c r="O46" s="243">
        <f>G46/11</f>
        <v>0.5</v>
      </c>
      <c r="P46" s="244"/>
      <c r="Q46" s="209"/>
      <c r="R46" s="352">
        <v>3</v>
      </c>
      <c r="S46" s="211"/>
      <c r="T46" s="192"/>
      <c r="U46" s="192"/>
      <c r="V46" s="192"/>
      <c r="W46" s="192"/>
      <c r="X46" s="192"/>
    </row>
    <row r="47" spans="1:24" s="75" customFormat="1" ht="19.5" customHeight="1">
      <c r="A47" s="550" t="s">
        <v>275</v>
      </c>
      <c r="B47" s="551"/>
      <c r="C47" s="136">
        <v>2</v>
      </c>
      <c r="D47" s="108"/>
      <c r="E47" s="108"/>
      <c r="F47" s="212"/>
      <c r="G47" s="177">
        <v>5.5</v>
      </c>
      <c r="H47" s="111">
        <f t="shared" si="8"/>
        <v>165</v>
      </c>
      <c r="I47" s="108">
        <f>SUM(J47:L47)</f>
        <v>54</v>
      </c>
      <c r="J47" s="108">
        <v>18</v>
      </c>
      <c r="K47" s="108"/>
      <c r="L47" s="108">
        <v>36</v>
      </c>
      <c r="M47" s="108">
        <f>H47-I47</f>
        <v>111</v>
      </c>
      <c r="N47" s="110" t="e">
        <f>G47/#REF!</f>
        <v>#REF!</v>
      </c>
      <c r="O47" s="110"/>
      <c r="P47" s="142"/>
      <c r="Q47" s="196"/>
      <c r="R47" s="353">
        <v>3</v>
      </c>
      <c r="S47" s="212"/>
      <c r="T47" s="192"/>
      <c r="U47" s="192"/>
      <c r="V47" s="192"/>
      <c r="W47" s="192"/>
      <c r="X47" s="192"/>
    </row>
    <row r="48" spans="1:24" s="75" customFormat="1" ht="19.5" customHeight="1" thickBot="1">
      <c r="A48" s="548" t="s">
        <v>276</v>
      </c>
      <c r="B48" s="549"/>
      <c r="C48" s="136">
        <v>2</v>
      </c>
      <c r="D48" s="108"/>
      <c r="E48" s="108"/>
      <c r="F48" s="212"/>
      <c r="G48" s="177">
        <v>5.5</v>
      </c>
      <c r="H48" s="111">
        <f t="shared" si="8"/>
        <v>165</v>
      </c>
      <c r="I48" s="108">
        <f>SUM(J48:L48)</f>
        <v>54</v>
      </c>
      <c r="J48" s="108">
        <v>18</v>
      </c>
      <c r="K48" s="108"/>
      <c r="L48" s="108">
        <v>36</v>
      </c>
      <c r="M48" s="108">
        <f>H48-I48</f>
        <v>111</v>
      </c>
      <c r="N48" s="110" t="e">
        <f>G48/#REF!</f>
        <v>#REF!</v>
      </c>
      <c r="O48" s="110"/>
      <c r="P48" s="142"/>
      <c r="Q48" s="196"/>
      <c r="R48" s="353">
        <v>3</v>
      </c>
      <c r="S48" s="212"/>
      <c r="T48" s="192"/>
      <c r="U48" s="192"/>
      <c r="V48" s="192"/>
      <c r="W48" s="192"/>
      <c r="X48" s="192"/>
    </row>
    <row r="49" spans="1:24" s="75" customFormat="1" ht="19.5" customHeight="1" thickBot="1">
      <c r="A49" s="546" t="s">
        <v>207</v>
      </c>
      <c r="B49" s="547"/>
      <c r="C49" s="245"/>
      <c r="D49" s="246"/>
      <c r="E49" s="246"/>
      <c r="F49" s="247"/>
      <c r="G49" s="248">
        <f aca="true" t="shared" si="9" ref="G49:S49">SUM(G46:G48)</f>
        <v>16.5</v>
      </c>
      <c r="H49" s="184">
        <f t="shared" si="8"/>
        <v>495</v>
      </c>
      <c r="I49" s="250">
        <f t="shared" si="9"/>
        <v>162</v>
      </c>
      <c r="J49" s="250">
        <f t="shared" si="9"/>
        <v>54</v>
      </c>
      <c r="K49" s="250">
        <f t="shared" si="9"/>
        <v>0</v>
      </c>
      <c r="L49" s="250">
        <f t="shared" si="9"/>
        <v>108</v>
      </c>
      <c r="M49" s="251">
        <f t="shared" si="9"/>
        <v>333</v>
      </c>
      <c r="N49" s="303" t="e">
        <f t="shared" si="9"/>
        <v>#REF!</v>
      </c>
      <c r="O49" s="304">
        <f t="shared" si="9"/>
        <v>0.5</v>
      </c>
      <c r="P49" s="305">
        <f t="shared" si="9"/>
        <v>0</v>
      </c>
      <c r="Q49" s="249">
        <f t="shared" si="9"/>
        <v>0</v>
      </c>
      <c r="R49" s="250">
        <f t="shared" si="9"/>
        <v>9</v>
      </c>
      <c r="S49" s="251">
        <f t="shared" si="9"/>
        <v>0</v>
      </c>
      <c r="T49" s="192"/>
      <c r="U49" s="192"/>
      <c r="V49" s="192"/>
      <c r="W49" s="192"/>
      <c r="X49" s="192"/>
    </row>
    <row r="50" spans="1:24" s="75" customFormat="1" ht="19.5" customHeight="1">
      <c r="A50" s="119" t="s">
        <v>236</v>
      </c>
      <c r="B50" s="206" t="s">
        <v>252</v>
      </c>
      <c r="C50" s="111">
        <v>2</v>
      </c>
      <c r="D50" s="78"/>
      <c r="E50" s="78"/>
      <c r="F50" s="151"/>
      <c r="G50" s="177">
        <v>5.5</v>
      </c>
      <c r="H50" s="114">
        <f t="shared" si="8"/>
        <v>165</v>
      </c>
      <c r="I50" s="78">
        <f>SUM(J50:L50)</f>
        <v>54</v>
      </c>
      <c r="J50" s="108">
        <v>18</v>
      </c>
      <c r="K50" s="108"/>
      <c r="L50" s="108">
        <v>36</v>
      </c>
      <c r="M50" s="78">
        <f>H50-I50</f>
        <v>111</v>
      </c>
      <c r="N50" s="306"/>
      <c r="O50" s="306">
        <f aca="true" t="shared" si="10" ref="O50:O57">G50/11</f>
        <v>0.5</v>
      </c>
      <c r="P50" s="89"/>
      <c r="Q50" s="150"/>
      <c r="R50" s="313">
        <v>3</v>
      </c>
      <c r="S50" s="301"/>
      <c r="T50" s="192"/>
      <c r="U50" s="192"/>
      <c r="V50" s="192"/>
      <c r="W50" s="192"/>
      <c r="X50" s="192"/>
    </row>
    <row r="51" spans="1:24" s="75" customFormat="1" ht="19.5" customHeight="1">
      <c r="A51" s="119" t="s">
        <v>213</v>
      </c>
      <c r="B51" s="206" t="s">
        <v>237</v>
      </c>
      <c r="C51" s="111">
        <v>2</v>
      </c>
      <c r="D51" s="109"/>
      <c r="E51" s="109"/>
      <c r="F51" s="271"/>
      <c r="G51" s="177">
        <v>5.5</v>
      </c>
      <c r="H51" s="111">
        <f t="shared" si="8"/>
        <v>165</v>
      </c>
      <c r="I51" s="108">
        <f>SUM(J51:L51)</f>
        <v>54</v>
      </c>
      <c r="J51" s="108">
        <v>18</v>
      </c>
      <c r="K51" s="108"/>
      <c r="L51" s="108">
        <v>36</v>
      </c>
      <c r="M51" s="108">
        <f>H51-I51</f>
        <v>111</v>
      </c>
      <c r="N51" s="195"/>
      <c r="O51" s="195">
        <f t="shared" si="10"/>
        <v>0.5</v>
      </c>
      <c r="P51" s="142"/>
      <c r="Q51" s="230"/>
      <c r="R51" s="312">
        <v>3</v>
      </c>
      <c r="S51" s="301"/>
      <c r="T51" s="192"/>
      <c r="U51" s="192"/>
      <c r="V51" s="192"/>
      <c r="W51" s="192"/>
      <c r="X51" s="192"/>
    </row>
    <row r="52" spans="1:24" s="75" customFormat="1" ht="18" customHeight="1">
      <c r="A52" s="119" t="s">
        <v>214</v>
      </c>
      <c r="B52" s="302" t="s">
        <v>228</v>
      </c>
      <c r="C52" s="113">
        <v>2</v>
      </c>
      <c r="D52" s="109"/>
      <c r="E52" s="109"/>
      <c r="F52" s="271"/>
      <c r="G52" s="177">
        <v>5.5</v>
      </c>
      <c r="H52" s="111">
        <f aca="true" t="shared" si="11" ref="H52:H58">G52*30</f>
        <v>165</v>
      </c>
      <c r="I52" s="108">
        <f aca="true" t="shared" si="12" ref="I52:I58">SUM(J52:L52)</f>
        <v>54</v>
      </c>
      <c r="J52" s="108">
        <v>18</v>
      </c>
      <c r="K52" s="108"/>
      <c r="L52" s="108">
        <v>36</v>
      </c>
      <c r="M52" s="108">
        <f aca="true" t="shared" si="13" ref="M52:M58">H52-I52</f>
        <v>111</v>
      </c>
      <c r="N52" s="195"/>
      <c r="O52" s="195">
        <f t="shared" si="10"/>
        <v>0.5</v>
      </c>
      <c r="P52" s="142"/>
      <c r="Q52" s="230"/>
      <c r="R52" s="312">
        <v>3</v>
      </c>
      <c r="S52" s="212"/>
      <c r="T52" s="192"/>
      <c r="U52" s="192"/>
      <c r="V52" s="192"/>
      <c r="W52" s="192"/>
      <c r="X52" s="192"/>
    </row>
    <row r="53" spans="1:24" s="75" customFormat="1" ht="19.5" customHeight="1">
      <c r="A53" s="119" t="s">
        <v>215</v>
      </c>
      <c r="B53" s="206" t="s">
        <v>209</v>
      </c>
      <c r="C53" s="114">
        <v>2</v>
      </c>
      <c r="D53" s="78"/>
      <c r="E53" s="78"/>
      <c r="F53" s="151"/>
      <c r="G53" s="177">
        <v>5.5</v>
      </c>
      <c r="H53" s="114">
        <f t="shared" si="11"/>
        <v>165</v>
      </c>
      <c r="I53" s="78">
        <f t="shared" si="12"/>
        <v>54</v>
      </c>
      <c r="J53" s="108">
        <v>18</v>
      </c>
      <c r="K53" s="108"/>
      <c r="L53" s="108">
        <v>36</v>
      </c>
      <c r="M53" s="78">
        <f t="shared" si="13"/>
        <v>111</v>
      </c>
      <c r="N53" s="306"/>
      <c r="O53" s="306">
        <f t="shared" si="10"/>
        <v>0.5</v>
      </c>
      <c r="P53" s="89"/>
      <c r="Q53" s="150"/>
      <c r="R53" s="312">
        <v>3</v>
      </c>
      <c r="S53" s="217"/>
      <c r="T53" s="192"/>
      <c r="U53" s="192"/>
      <c r="V53" s="192"/>
      <c r="W53" s="192"/>
      <c r="X53" s="192"/>
    </row>
    <row r="54" spans="1:24" s="75" customFormat="1" ht="19.5" customHeight="1">
      <c r="A54" s="119" t="s">
        <v>217</v>
      </c>
      <c r="B54" s="206" t="s">
        <v>257</v>
      </c>
      <c r="C54" s="114">
        <v>2</v>
      </c>
      <c r="D54" s="78"/>
      <c r="E54" s="78"/>
      <c r="F54" s="151"/>
      <c r="G54" s="177">
        <v>5.5</v>
      </c>
      <c r="H54" s="114">
        <f>G54*30</f>
        <v>165</v>
      </c>
      <c r="I54" s="78">
        <f>SUM(J54:L54)</f>
        <v>54</v>
      </c>
      <c r="J54" s="108">
        <v>18</v>
      </c>
      <c r="K54" s="108"/>
      <c r="L54" s="108">
        <v>36</v>
      </c>
      <c r="M54" s="78">
        <f>H54-I54</f>
        <v>111</v>
      </c>
      <c r="N54" s="306"/>
      <c r="O54" s="306">
        <f t="shared" si="10"/>
        <v>0.5</v>
      </c>
      <c r="P54" s="89"/>
      <c r="Q54" s="150"/>
      <c r="R54" s="312">
        <v>3</v>
      </c>
      <c r="S54" s="217"/>
      <c r="T54" s="192"/>
      <c r="U54" s="192"/>
      <c r="V54" s="192"/>
      <c r="W54" s="192"/>
      <c r="X54" s="192"/>
    </row>
    <row r="55" spans="1:24" s="75" customFormat="1" ht="19.5" customHeight="1">
      <c r="A55" s="119" t="s">
        <v>219</v>
      </c>
      <c r="B55" s="206" t="s">
        <v>25</v>
      </c>
      <c r="C55" s="113">
        <v>2</v>
      </c>
      <c r="D55" s="109"/>
      <c r="E55" s="109"/>
      <c r="F55" s="271"/>
      <c r="G55" s="177">
        <v>5.5</v>
      </c>
      <c r="H55" s="113">
        <f t="shared" si="11"/>
        <v>165</v>
      </c>
      <c r="I55" s="108">
        <f t="shared" si="12"/>
        <v>54</v>
      </c>
      <c r="J55" s="108">
        <v>18</v>
      </c>
      <c r="K55" s="108"/>
      <c r="L55" s="108">
        <v>36</v>
      </c>
      <c r="M55" s="108">
        <f t="shared" si="13"/>
        <v>111</v>
      </c>
      <c r="N55" s="195"/>
      <c r="O55" s="195">
        <f t="shared" si="10"/>
        <v>0.5</v>
      </c>
      <c r="P55" s="142"/>
      <c r="Q55" s="230"/>
      <c r="R55" s="312">
        <v>3</v>
      </c>
      <c r="S55" s="212"/>
      <c r="T55" s="192"/>
      <c r="U55" s="192"/>
      <c r="V55" s="192"/>
      <c r="W55" s="192"/>
      <c r="X55" s="192"/>
    </row>
    <row r="56" spans="1:24" s="75" customFormat="1" ht="19.5" customHeight="1">
      <c r="A56" s="119" t="s">
        <v>244</v>
      </c>
      <c r="B56" s="206" t="s">
        <v>254</v>
      </c>
      <c r="C56" s="113">
        <v>2</v>
      </c>
      <c r="D56" s="109"/>
      <c r="E56" s="109"/>
      <c r="F56" s="271"/>
      <c r="G56" s="177">
        <v>5.5</v>
      </c>
      <c r="H56" s="113">
        <f t="shared" si="11"/>
        <v>165</v>
      </c>
      <c r="I56" s="108">
        <f>SUM(J56:L56)</f>
        <v>54</v>
      </c>
      <c r="J56" s="108">
        <v>18</v>
      </c>
      <c r="K56" s="108"/>
      <c r="L56" s="108">
        <v>36</v>
      </c>
      <c r="M56" s="108">
        <f>H56-I56</f>
        <v>111</v>
      </c>
      <c r="N56" s="195"/>
      <c r="O56" s="195">
        <f t="shared" si="10"/>
        <v>0.5</v>
      </c>
      <c r="P56" s="142"/>
      <c r="Q56" s="230"/>
      <c r="R56" s="312">
        <v>3</v>
      </c>
      <c r="S56" s="212"/>
      <c r="T56" s="192"/>
      <c r="U56" s="192"/>
      <c r="V56" s="192"/>
      <c r="W56" s="192"/>
      <c r="X56" s="192"/>
    </row>
    <row r="57" spans="1:24" s="75" customFormat="1" ht="19.5" customHeight="1">
      <c r="A57" s="119" t="s">
        <v>250</v>
      </c>
      <c r="B57" s="206" t="s">
        <v>258</v>
      </c>
      <c r="C57" s="113">
        <v>2</v>
      </c>
      <c r="D57" s="109"/>
      <c r="E57" s="109"/>
      <c r="F57" s="271"/>
      <c r="G57" s="177">
        <v>5.5</v>
      </c>
      <c r="H57" s="113">
        <f>G57*30</f>
        <v>165</v>
      </c>
      <c r="I57" s="108">
        <f>SUM(J57:L57)</f>
        <v>54</v>
      </c>
      <c r="J57" s="108">
        <v>18</v>
      </c>
      <c r="K57" s="108"/>
      <c r="L57" s="108">
        <v>36</v>
      </c>
      <c r="M57" s="108">
        <f>H57-I57</f>
        <v>111</v>
      </c>
      <c r="N57" s="195"/>
      <c r="O57" s="195">
        <f t="shared" si="10"/>
        <v>0.5</v>
      </c>
      <c r="P57" s="142"/>
      <c r="Q57" s="230"/>
      <c r="R57" s="312">
        <v>3</v>
      </c>
      <c r="S57" s="212"/>
      <c r="T57" s="192"/>
      <c r="U57" s="192"/>
      <c r="V57" s="192"/>
      <c r="W57" s="192"/>
      <c r="X57" s="192"/>
    </row>
    <row r="58" spans="1:24" s="75" customFormat="1" ht="18.75" customHeight="1">
      <c r="A58" s="119" t="s">
        <v>256</v>
      </c>
      <c r="B58" s="302" t="s">
        <v>18</v>
      </c>
      <c r="C58" s="111">
        <v>2</v>
      </c>
      <c r="D58" s="108"/>
      <c r="E58" s="108"/>
      <c r="F58" s="602"/>
      <c r="G58" s="177">
        <v>5.5</v>
      </c>
      <c r="H58" s="111">
        <f t="shared" si="11"/>
        <v>165</v>
      </c>
      <c r="I58" s="108">
        <f t="shared" si="12"/>
        <v>54</v>
      </c>
      <c r="J58" s="108">
        <v>18</v>
      </c>
      <c r="K58" s="108"/>
      <c r="L58" s="108">
        <v>36</v>
      </c>
      <c r="M58" s="108">
        <f t="shared" si="13"/>
        <v>111</v>
      </c>
      <c r="N58" s="110" t="e">
        <f>G58/#REF!</f>
        <v>#REF!</v>
      </c>
      <c r="O58" s="110"/>
      <c r="P58" s="142"/>
      <c r="Q58" s="196"/>
      <c r="R58" s="312">
        <v>3</v>
      </c>
      <c r="S58" s="212"/>
      <c r="T58" s="192"/>
      <c r="U58" s="192"/>
      <c r="V58" s="192"/>
      <c r="W58" s="192"/>
      <c r="X58" s="192"/>
    </row>
    <row r="59" spans="1:24" s="75" customFormat="1" ht="18.75" customHeight="1" thickBot="1">
      <c r="A59" s="119"/>
      <c r="B59" s="319" t="s">
        <v>251</v>
      </c>
      <c r="C59" s="111">
        <v>2</v>
      </c>
      <c r="D59" s="108"/>
      <c r="E59" s="108"/>
      <c r="F59" s="602"/>
      <c r="G59" s="177">
        <v>5.5</v>
      </c>
      <c r="H59" s="116">
        <f>G59*30</f>
        <v>165</v>
      </c>
      <c r="I59" s="118">
        <f>SUM(J59:L59)</f>
        <v>54</v>
      </c>
      <c r="J59" s="108">
        <v>18</v>
      </c>
      <c r="K59" s="118"/>
      <c r="L59" s="108">
        <v>36</v>
      </c>
      <c r="M59" s="118">
        <f>H59-I59</f>
        <v>111</v>
      </c>
      <c r="N59" s="110" t="e">
        <f>G59/#REF!</f>
        <v>#REF!</v>
      </c>
      <c r="O59" s="110"/>
      <c r="P59" s="142"/>
      <c r="Q59" s="196"/>
      <c r="R59" s="312">
        <v>3</v>
      </c>
      <c r="S59" s="212"/>
      <c r="T59" s="192"/>
      <c r="U59" s="192"/>
      <c r="V59" s="192"/>
      <c r="W59" s="192"/>
      <c r="X59" s="192"/>
    </row>
    <row r="60" spans="1:24" s="75" customFormat="1" ht="19.5" customHeight="1" thickBot="1">
      <c r="A60" s="542" t="s">
        <v>173</v>
      </c>
      <c r="B60" s="543"/>
      <c r="C60" s="143"/>
      <c r="D60" s="107"/>
      <c r="E60" s="107"/>
      <c r="F60" s="158"/>
      <c r="G60" s="201">
        <f>G36+G49</f>
        <v>22.5</v>
      </c>
      <c r="H60" s="228">
        <f>G60*30</f>
        <v>675</v>
      </c>
      <c r="I60" s="204">
        <f aca="true" t="shared" si="14" ref="I60:S60">I36+I49</f>
        <v>234</v>
      </c>
      <c r="J60" s="204">
        <f t="shared" si="14"/>
        <v>90</v>
      </c>
      <c r="K60" s="204">
        <f t="shared" si="14"/>
        <v>0</v>
      </c>
      <c r="L60" s="204">
        <f t="shared" si="14"/>
        <v>144</v>
      </c>
      <c r="M60" s="91">
        <f t="shared" si="14"/>
        <v>441</v>
      </c>
      <c r="N60" s="180" t="e">
        <f t="shared" si="14"/>
        <v>#REF!</v>
      </c>
      <c r="O60" s="91">
        <f t="shared" si="14"/>
        <v>0.5</v>
      </c>
      <c r="P60" s="91">
        <f t="shared" si="14"/>
        <v>0</v>
      </c>
      <c r="Q60" s="201">
        <f t="shared" si="14"/>
        <v>0</v>
      </c>
      <c r="R60" s="204">
        <f t="shared" si="14"/>
        <v>13</v>
      </c>
      <c r="S60" s="180">
        <f t="shared" si="14"/>
        <v>0</v>
      </c>
      <c r="T60" s="192"/>
      <c r="U60" s="192"/>
      <c r="V60" s="192"/>
      <c r="W60" s="192"/>
      <c r="X60" s="192"/>
    </row>
    <row r="61" spans="1:19" ht="16.5" thickBot="1">
      <c r="A61" s="538" t="s">
        <v>208</v>
      </c>
      <c r="B61" s="539"/>
      <c r="C61" s="539"/>
      <c r="D61" s="539"/>
      <c r="E61" s="539"/>
      <c r="F61" s="539"/>
      <c r="G61" s="539"/>
      <c r="H61" s="540"/>
      <c r="I61" s="540"/>
      <c r="J61" s="540"/>
      <c r="K61" s="540"/>
      <c r="L61" s="540"/>
      <c r="M61" s="540"/>
      <c r="N61" s="539"/>
      <c r="O61" s="539"/>
      <c r="P61" s="539"/>
      <c r="Q61" s="539"/>
      <c r="R61" s="539"/>
      <c r="S61" s="541"/>
    </row>
    <row r="62" spans="1:24" s="75" customFormat="1" ht="19.5" customHeight="1" thickBot="1">
      <c r="A62" s="558" t="s">
        <v>150</v>
      </c>
      <c r="B62" s="559"/>
      <c r="C62" s="181"/>
      <c r="D62" s="182"/>
      <c r="E62" s="182"/>
      <c r="F62" s="183"/>
      <c r="G62" s="236">
        <f>G31+G60</f>
        <v>90</v>
      </c>
      <c r="H62" s="184">
        <f>G62*30</f>
        <v>2700</v>
      </c>
      <c r="I62" s="185">
        <f aca="true" t="shared" si="15" ref="I62:S62">I30+I27+I60+I31</f>
        <v>534</v>
      </c>
      <c r="J62" s="185">
        <f t="shared" si="15"/>
        <v>221</v>
      </c>
      <c r="K62" s="185">
        <f t="shared" si="15"/>
        <v>48</v>
      </c>
      <c r="L62" s="185">
        <f t="shared" si="15"/>
        <v>265</v>
      </c>
      <c r="M62" s="186">
        <f t="shared" si="15"/>
        <v>996</v>
      </c>
      <c r="N62" s="187" t="e">
        <f t="shared" si="15"/>
        <v>#REF!</v>
      </c>
      <c r="O62" s="188">
        <f t="shared" si="15"/>
        <v>11.636363636363637</v>
      </c>
      <c r="P62" s="189">
        <f t="shared" si="15"/>
        <v>1.5454545454545454</v>
      </c>
      <c r="Q62" s="228">
        <f t="shared" si="15"/>
        <v>18</v>
      </c>
      <c r="R62" s="354">
        <f t="shared" si="15"/>
        <v>18</v>
      </c>
      <c r="S62" s="126">
        <f t="shared" si="15"/>
        <v>0</v>
      </c>
      <c r="T62" s="192"/>
      <c r="U62" s="192"/>
      <c r="V62" s="192"/>
      <c r="W62" s="192"/>
      <c r="X62" s="192"/>
    </row>
    <row r="63" spans="1:24" s="75" customFormat="1" ht="19.5" customHeight="1">
      <c r="A63" s="92"/>
      <c r="B63" s="93"/>
      <c r="C63" s="93"/>
      <c r="D63" s="93"/>
      <c r="E63" s="93"/>
      <c r="F63" s="93"/>
      <c r="G63" s="11"/>
      <c r="H63" s="555" t="s">
        <v>11</v>
      </c>
      <c r="I63" s="556"/>
      <c r="J63" s="556"/>
      <c r="K63" s="556"/>
      <c r="L63" s="556"/>
      <c r="M63" s="557"/>
      <c r="N63" s="78">
        <v>2</v>
      </c>
      <c r="O63" s="78">
        <v>2</v>
      </c>
      <c r="P63" s="90">
        <v>2</v>
      </c>
      <c r="Q63" s="94">
        <v>4</v>
      </c>
      <c r="R63" s="78">
        <v>4</v>
      </c>
      <c r="S63" s="200" t="s">
        <v>90</v>
      </c>
      <c r="T63" s="192"/>
      <c r="U63" s="192"/>
      <c r="V63" s="192"/>
      <c r="W63" s="192"/>
      <c r="X63" s="192"/>
    </row>
    <row r="64" spans="1:24" s="75" customFormat="1" ht="19.5" customHeight="1">
      <c r="A64" s="95" t="s">
        <v>14</v>
      </c>
      <c r="B64" s="93"/>
      <c r="C64" s="93"/>
      <c r="D64" s="93"/>
      <c r="E64" s="93"/>
      <c r="F64" s="93"/>
      <c r="G64" s="11"/>
      <c r="H64" s="552" t="s">
        <v>15</v>
      </c>
      <c r="I64" s="553"/>
      <c r="J64" s="553"/>
      <c r="K64" s="553"/>
      <c r="L64" s="553"/>
      <c r="M64" s="554"/>
      <c r="N64" s="78">
        <v>9</v>
      </c>
      <c r="O64" s="78">
        <v>3</v>
      </c>
      <c r="P64" s="90">
        <v>4</v>
      </c>
      <c r="Q64" s="94">
        <v>4</v>
      </c>
      <c r="R64" s="78">
        <v>3</v>
      </c>
      <c r="S64" s="200">
        <v>1</v>
      </c>
      <c r="T64" s="192"/>
      <c r="U64" s="192"/>
      <c r="V64" s="192"/>
      <c r="W64" s="192"/>
      <c r="X64" s="192"/>
    </row>
    <row r="65" spans="1:24" s="75" customFormat="1" ht="19.5" customHeight="1" thickBot="1">
      <c r="A65" s="95"/>
      <c r="B65" s="93"/>
      <c r="C65" s="93"/>
      <c r="D65" s="93"/>
      <c r="E65" s="93"/>
      <c r="F65" s="93"/>
      <c r="G65" s="11"/>
      <c r="H65" s="533" t="s">
        <v>12</v>
      </c>
      <c r="I65" s="534"/>
      <c r="J65" s="534"/>
      <c r="K65" s="534"/>
      <c r="L65" s="534"/>
      <c r="M65" s="535"/>
      <c r="N65" s="96"/>
      <c r="O65" s="96"/>
      <c r="P65" s="97">
        <v>1</v>
      </c>
      <c r="Q65" s="98"/>
      <c r="R65" s="96">
        <v>1</v>
      </c>
      <c r="S65" s="227"/>
      <c r="T65" s="192"/>
      <c r="U65" s="192"/>
      <c r="V65" s="192"/>
      <c r="W65" s="192"/>
      <c r="X65" s="192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30" t="s">
        <v>191</v>
      </c>
      <c r="I66" s="531"/>
      <c r="J66" s="531"/>
      <c r="K66" s="531"/>
      <c r="L66" s="531"/>
      <c r="M66" s="532"/>
      <c r="N66" s="100">
        <v>1</v>
      </c>
      <c r="O66" s="101">
        <v>3</v>
      </c>
      <c r="P66" s="101">
        <v>4</v>
      </c>
      <c r="Q66" s="314">
        <v>1</v>
      </c>
      <c r="R66" s="315">
        <v>2</v>
      </c>
      <c r="S66" s="316">
        <v>3</v>
      </c>
      <c r="T66" s="192"/>
      <c r="U66" s="192"/>
      <c r="V66" s="192"/>
      <c r="W66" s="192"/>
      <c r="X66" s="192"/>
    </row>
    <row r="67" spans="1:19" ht="16.5" thickBot="1">
      <c r="A67" s="6"/>
      <c r="B67" s="7"/>
      <c r="C67" s="8"/>
      <c r="D67" s="8"/>
      <c r="E67" s="8"/>
      <c r="F67" s="7"/>
      <c r="G67" s="9"/>
      <c r="P67" s="253"/>
      <c r="Q67" s="317">
        <f>G11+G12+G14+G17+G18+G19+G21+G25</f>
        <v>30</v>
      </c>
      <c r="R67" s="317">
        <f>G13+G20+G22+G36+G49</f>
        <v>30</v>
      </c>
      <c r="S67" s="317">
        <f>G26+G29</f>
        <v>30</v>
      </c>
    </row>
    <row r="68" spans="1:19" ht="16.5" thickBot="1">
      <c r="A68" s="560" t="s">
        <v>263</v>
      </c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2"/>
    </row>
    <row r="69" spans="1:24" s="254" customFormat="1" ht="32.25" thickBot="1">
      <c r="A69" s="330" t="s">
        <v>264</v>
      </c>
      <c r="B69" s="331" t="s">
        <v>265</v>
      </c>
      <c r="C69" s="332">
        <v>2</v>
      </c>
      <c r="D69" s="333">
        <v>1</v>
      </c>
      <c r="E69" s="333"/>
      <c r="F69" s="334"/>
      <c r="G69" s="335">
        <v>6</v>
      </c>
      <c r="H69" s="336">
        <f>G69*30</f>
        <v>180</v>
      </c>
      <c r="I69" s="337">
        <f>J69+L69+K69</f>
        <v>99</v>
      </c>
      <c r="J69" s="333"/>
      <c r="K69" s="333"/>
      <c r="L69" s="338">
        <v>99</v>
      </c>
      <c r="M69" s="339">
        <f>H69-I69</f>
        <v>81</v>
      </c>
      <c r="N69" s="340"/>
      <c r="O69" s="340"/>
      <c r="P69" s="341"/>
      <c r="Q69" s="342">
        <v>3</v>
      </c>
      <c r="R69" s="343">
        <v>3</v>
      </c>
      <c r="S69" s="603"/>
      <c r="T69" s="134"/>
      <c r="U69" s="134"/>
      <c r="V69" s="134"/>
      <c r="W69" s="134"/>
      <c r="X69" s="134"/>
    </row>
    <row r="70" spans="1:24" s="254" customFormat="1" ht="21" customHeight="1">
      <c r="A70" s="344"/>
      <c r="B70" s="345"/>
      <c r="C70" s="95"/>
      <c r="D70" s="95"/>
      <c r="E70" s="95"/>
      <c r="F70" s="95"/>
      <c r="G70" s="95"/>
      <c r="H70" s="95"/>
      <c r="I70" s="346"/>
      <c r="J70" s="95"/>
      <c r="K70" s="95"/>
      <c r="L70" s="347"/>
      <c r="M70" s="348"/>
      <c r="N70" s="134"/>
      <c r="O70" s="134"/>
      <c r="P70" s="134"/>
      <c r="Q70" s="349"/>
      <c r="R70" s="349"/>
      <c r="S70" s="604"/>
      <c r="T70" s="134"/>
      <c r="U70" s="134"/>
      <c r="V70" s="134"/>
      <c r="W70" s="134"/>
      <c r="X70" s="134"/>
    </row>
    <row r="71" spans="1:19" ht="15.75">
      <c r="A71" s="254"/>
      <c r="B71" s="255" t="s">
        <v>169</v>
      </c>
      <c r="C71" s="255"/>
      <c r="D71" s="479"/>
      <c r="E71" s="479"/>
      <c r="F71" s="480"/>
      <c r="G71" s="480"/>
      <c r="H71" s="255"/>
      <c r="I71" s="481" t="s">
        <v>170</v>
      </c>
      <c r="J71" s="481"/>
      <c r="K71" s="481"/>
      <c r="L71" s="254"/>
      <c r="M71" s="254"/>
      <c r="N71" s="254"/>
      <c r="O71" s="254"/>
      <c r="P71" s="254"/>
      <c r="Q71" s="134"/>
      <c r="R71" s="134"/>
      <c r="S71" s="254"/>
    </row>
    <row r="72" spans="1:19" ht="12" customHeight="1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4"/>
      <c r="M72" s="254"/>
      <c r="N72" s="254"/>
      <c r="O72" s="254"/>
      <c r="P72" s="254"/>
      <c r="Q72" s="254"/>
      <c r="R72" s="254"/>
      <c r="S72" s="254"/>
    </row>
    <row r="73" spans="1:19" ht="15.75">
      <c r="A73" s="254"/>
      <c r="B73" s="255" t="s">
        <v>194</v>
      </c>
      <c r="C73" s="255"/>
      <c r="D73" s="479"/>
      <c r="E73" s="479"/>
      <c r="F73" s="480"/>
      <c r="G73" s="480"/>
      <c r="H73" s="255"/>
      <c r="I73" s="481" t="s">
        <v>195</v>
      </c>
      <c r="J73" s="481"/>
      <c r="K73" s="481"/>
      <c r="L73" s="254"/>
      <c r="M73" s="254"/>
      <c r="N73" s="254"/>
      <c r="O73" s="254"/>
      <c r="P73" s="254"/>
      <c r="Q73" s="254"/>
      <c r="R73" s="254"/>
      <c r="S73" s="254"/>
    </row>
    <row r="74" spans="1:19" ht="12" customHeight="1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</row>
    <row r="75" spans="1:19" ht="15.75">
      <c r="A75" s="254"/>
      <c r="B75" s="255" t="s">
        <v>266</v>
      </c>
      <c r="C75" s="255"/>
      <c r="D75" s="479"/>
      <c r="E75" s="479"/>
      <c r="F75" s="480"/>
      <c r="G75" s="480"/>
      <c r="H75" s="255"/>
      <c r="I75" s="481" t="s">
        <v>270</v>
      </c>
      <c r="J75" s="481"/>
      <c r="K75" s="481"/>
      <c r="L75" s="254"/>
      <c r="M75" s="254"/>
      <c r="N75" s="254"/>
      <c r="O75" s="254"/>
      <c r="P75" s="254"/>
      <c r="Q75" s="254"/>
      <c r="R75" s="254"/>
      <c r="S75" s="254"/>
    </row>
    <row r="79" ht="15.75">
      <c r="B79" s="300"/>
    </row>
  </sheetData>
  <sheetProtection/>
  <mergeCells count="58"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D4:D7"/>
    <mergeCell ref="B2:B7"/>
    <mergeCell ref="A10:S10"/>
    <mergeCell ref="E4:E7"/>
    <mergeCell ref="Q4:R4"/>
    <mergeCell ref="I4:I7"/>
    <mergeCell ref="I3:L3"/>
    <mergeCell ref="H2:L2"/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80" t="s">
        <v>57</v>
      </c>
      <c r="D4" s="580"/>
      <c r="E4" s="580"/>
      <c r="F4" s="580"/>
      <c r="G4" s="580"/>
      <c r="H4" s="580"/>
      <c r="I4" s="580"/>
      <c r="K4" s="581" t="s">
        <v>58</v>
      </c>
      <c r="L4" s="581"/>
      <c r="M4" s="581"/>
      <c r="N4" s="581"/>
      <c r="O4" s="581"/>
      <c r="P4" s="581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82" t="s">
        <v>144</v>
      </c>
      <c r="B2" s="582"/>
      <c r="C2" s="582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83" t="s">
        <v>75</v>
      </c>
      <c r="B3" s="584"/>
      <c r="C3" s="584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585" t="s">
        <v>131</v>
      </c>
      <c r="B6" s="585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586" t="s">
        <v>80</v>
      </c>
      <c r="B15" s="586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87" t="s">
        <v>83</v>
      </c>
      <c r="B1" s="587"/>
      <c r="C1" s="587"/>
      <c r="D1" s="587"/>
    </row>
    <row r="2" spans="1:17" s="13" customFormat="1" ht="12.75">
      <c r="A2" s="588" t="s">
        <v>59</v>
      </c>
      <c r="B2" s="588"/>
      <c r="C2" s="588"/>
      <c r="D2" s="58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88" t="s">
        <v>60</v>
      </c>
      <c r="B9" s="588"/>
      <c r="C9" s="588"/>
      <c r="D9" s="58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594" t="s">
        <v>61</v>
      </c>
      <c r="B16" s="594"/>
      <c r="C16" s="594"/>
      <c r="D16" s="594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589" t="s">
        <v>73</v>
      </c>
      <c r="B38" s="589"/>
      <c r="C38" s="589"/>
      <c r="D38" s="58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590" t="s">
        <v>74</v>
      </c>
      <c r="B45" s="590"/>
      <c r="C45" s="590"/>
      <c r="D45" s="59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1" t="s">
        <v>91</v>
      </c>
      <c r="B46" s="592"/>
      <c r="C46" s="592"/>
      <c r="D46" s="59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2021-05-28T09:03:18Z</cp:lastPrinted>
  <dcterms:created xsi:type="dcterms:W3CDTF">2003-06-23T04:55:14Z</dcterms:created>
  <dcterms:modified xsi:type="dcterms:W3CDTF">2021-09-02T18:26:59Z</dcterms:modified>
  <cp:category/>
  <cp:version/>
  <cp:contentType/>
  <cp:contentStatus/>
</cp:coreProperties>
</file>